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4725" tabRatio="739" activeTab="0"/>
  </bookViews>
  <sheets>
    <sheet name="基本資料" sheetId="1" r:id="rId1"/>
    <sheet name="第一次考查" sheetId="2" r:id="rId2"/>
    <sheet name="第一次成績條" sheetId="3" r:id="rId3"/>
    <sheet name="第二次考查" sheetId="4" r:id="rId4"/>
    <sheet name="第二次成績條" sheetId="5" r:id="rId5"/>
    <sheet name="第三次考查" sheetId="6" r:id="rId6"/>
    <sheet name="第三次成績條" sheetId="7" r:id="rId7"/>
    <sheet name="平時成績表格" sheetId="8" r:id="rId8"/>
  </sheets>
  <definedNames>
    <definedName name="_xlnm.Print_Area" localSheetId="1">'第一次考查'!$A$1:$L$49</definedName>
    <definedName name="_xlnm.Print_Area" localSheetId="3">'第二次考查'!$A$1:$L$49</definedName>
    <definedName name="_xlnm.Print_Area" localSheetId="5">'第三次考查'!$A$1:$L$49</definedName>
  </definedNames>
  <calcPr fullCalcOnLoad="1"/>
</workbook>
</file>

<file path=xl/sharedStrings.xml><?xml version="1.0" encoding="utf-8"?>
<sst xmlns="http://schemas.openxmlformats.org/spreadsheetml/2006/main" count="388" uniqueCount="60">
  <si>
    <t>教務主任</t>
  </si>
  <si>
    <t>教學組長</t>
  </si>
  <si>
    <t>洪一文</t>
  </si>
  <si>
    <t>座號</t>
  </si>
  <si>
    <t>姓名</t>
  </si>
  <si>
    <t>班　　級</t>
  </si>
  <si>
    <t>校　　長</t>
  </si>
  <si>
    <t>導　　師</t>
  </si>
  <si>
    <t>座號</t>
  </si>
  <si>
    <t>姓名</t>
  </si>
  <si>
    <t>總分</t>
  </si>
  <si>
    <t>平均</t>
  </si>
  <si>
    <t>名次</t>
  </si>
  <si>
    <t>總　分</t>
  </si>
  <si>
    <t>平　均</t>
  </si>
  <si>
    <t>進退分</t>
  </si>
  <si>
    <t>教　學組　長</t>
  </si>
  <si>
    <t>全班平均</t>
  </si>
  <si>
    <t>第1次考查成績一覽表</t>
  </si>
  <si>
    <t>第2次考查成績一覽表</t>
  </si>
  <si>
    <t>第3次考查成績一覽表</t>
  </si>
  <si>
    <t>第1次成績考查</t>
  </si>
  <si>
    <t>家長簽名</t>
  </si>
  <si>
    <t>國語</t>
  </si>
  <si>
    <t>數學</t>
  </si>
  <si>
    <t>第2次成績考查</t>
  </si>
  <si>
    <t>第3次成績考查</t>
  </si>
  <si>
    <t>使用說明：</t>
  </si>
  <si>
    <r>
      <t>4</t>
    </r>
    <r>
      <rPr>
        <sz val="12"/>
        <rFont val="新細明體"/>
        <family val="1"/>
      </rPr>
      <t>.在『第一次考查』這一工作表輸入完各科成績後，會自動排列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</si>
  <si>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出名次，並將每位學生的成績自動連結至『第一次成績條』這</t>
    </r>
  </si>
  <si>
    <t xml:space="preserve">   一工作表裡。</t>
  </si>
  <si>
    <t>5.在『第二次考查』這一工作表輸入完各科成績後，會自動排列</t>
  </si>
  <si>
    <t>進分名次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</si>
  <si>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出名次與進退分名次，並將每位學生的成績自動連結至『第二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</si>
  <si>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次成績條』這一工作表裡。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</si>
  <si>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出名次與進退分名次，並將每位學生的成績自動連結至『第三</t>
    </r>
  </si>
  <si>
    <t xml:space="preserve">    若因轉出等因素致使某座號空缺時，請將該座號的姓名保持空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</si>
  <si>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白。</t>
    </r>
  </si>
  <si>
    <t>6.在『第三次考查』這一工作表輸入完各科成績後，會自動排列</t>
  </si>
  <si>
    <t>7.使用上有任何問題、或需修改程式，請找家榮協助。</t>
  </si>
  <si>
    <t>許家榮</t>
  </si>
  <si>
    <r>
      <t>3.</t>
    </r>
    <r>
      <rPr>
        <sz val="12"/>
        <color indexed="10"/>
        <rFont val="新細明體"/>
        <family val="1"/>
      </rPr>
      <t>請依據貴班的學生數，在『第一次考查』、『第二次考查』與</t>
    </r>
  </si>
  <si>
    <r>
      <t xml:space="preserve"> </t>
    </r>
    <r>
      <rPr>
        <sz val="12"/>
        <color indexed="10"/>
        <rFont val="新細明體"/>
        <family val="1"/>
      </rPr>
      <t>『第三次考查』這三個工作表裡，刪除掉多餘的座號列。</t>
    </r>
  </si>
  <si>
    <t>導　師</t>
  </si>
  <si>
    <t>校　長</t>
  </si>
  <si>
    <t>教　務主　任</t>
  </si>
  <si>
    <t>校　長</t>
  </si>
  <si>
    <t>95分~100分人數</t>
  </si>
  <si>
    <t>90分~94分人數</t>
  </si>
  <si>
    <t>85分~89分人數</t>
  </si>
  <si>
    <t>80分~84分人數</t>
  </si>
  <si>
    <t>79分以下人數</t>
  </si>
  <si>
    <t>權重</t>
  </si>
  <si>
    <r>
      <t>1.『基本資料』這一工作表裡，只有</t>
    </r>
    <r>
      <rPr>
        <sz val="12"/>
        <color indexed="10"/>
        <rFont val="新細明體"/>
        <family val="1"/>
      </rPr>
      <t>黃色的格子</t>
    </r>
    <r>
      <rPr>
        <sz val="12"/>
        <rFont val="新細明體"/>
        <family val="1"/>
      </rPr>
      <t>可以進行輸入。</t>
    </r>
  </si>
  <si>
    <r>
      <t>2.</t>
    </r>
    <r>
      <rPr>
        <sz val="12"/>
        <color indexed="10"/>
        <rFont val="新細明體"/>
        <family val="1"/>
      </rPr>
      <t>輸入完『基本資料』這一工作表後，輸入的資料會自動連結至</t>
    </r>
  </si>
  <si>
    <r>
      <t xml:space="preserve">   </t>
    </r>
    <r>
      <rPr>
        <sz val="12"/>
        <color indexed="10"/>
        <rFont val="新細明體"/>
        <family val="1"/>
      </rPr>
      <t>其它工作表裡。</t>
    </r>
  </si>
  <si>
    <t>花蓮縣玉里鎮中城國民小學106學年度第1學期</t>
  </si>
  <si>
    <t>李東泰</t>
  </si>
  <si>
    <t>???</t>
  </si>
  <si>
    <t>二年忠班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</si>
</sst>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0.0000_ "/>
    <numFmt numFmtId="188" formatCode="0.000_ "/>
    <numFmt numFmtId="189" formatCode="0_ "/>
    <numFmt numFmtId="190" formatCode="0;_㠀"/>
  </numFmts>
  <fonts count="1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14" fillId="0" borderId="16" xfId="0" applyFont="1" applyBorder="1" applyAlignment="1">
      <alignment/>
    </xf>
    <xf numFmtId="189" fontId="14" fillId="0" borderId="16" xfId="0" applyNumberFormat="1" applyFont="1" applyFill="1" applyBorder="1" applyAlignment="1">
      <alignment/>
    </xf>
    <xf numFmtId="189" fontId="14" fillId="0" borderId="6" xfId="0" applyNumberFormat="1" applyFont="1" applyFill="1" applyBorder="1" applyAlignment="1">
      <alignment/>
    </xf>
    <xf numFmtId="190" fontId="15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18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2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8" xfId="0" applyFont="1" applyFill="1" applyBorder="1" applyAlignment="1">
      <alignment/>
    </xf>
    <xf numFmtId="189" fontId="14" fillId="0" borderId="18" xfId="0" applyNumberFormat="1" applyFont="1" applyFill="1" applyBorder="1" applyAlignment="1">
      <alignment/>
    </xf>
    <xf numFmtId="189" fontId="14" fillId="0" borderId="19" xfId="0" applyNumberFormat="1" applyFont="1" applyFill="1" applyBorder="1" applyAlignment="1">
      <alignment/>
    </xf>
    <xf numFmtId="0" fontId="14" fillId="0" borderId="6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7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189" fontId="0" fillId="0" borderId="0" xfId="0" applyNumberForma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76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27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workbookViewId="0" topLeftCell="A1">
      <selection activeCell="C5" sqref="C5"/>
    </sheetView>
  </sheetViews>
  <sheetFormatPr defaultColWidth="9.00390625" defaultRowHeight="16.5"/>
  <cols>
    <col min="1" max="1" width="3.50390625" style="0" customWidth="1"/>
    <col min="2" max="2" width="11.00390625" style="1" customWidth="1"/>
    <col min="3" max="3" width="12.00390625" style="1" customWidth="1"/>
    <col min="4" max="4" width="3.625" style="0" customWidth="1"/>
    <col min="5" max="5" width="7.625" style="0" customWidth="1"/>
    <col min="6" max="6" width="12.125" style="0" customWidth="1"/>
    <col min="7" max="7" width="3.50390625" style="0" customWidth="1"/>
  </cols>
  <sheetData>
    <row r="1" ht="17.25" thickBot="1"/>
    <row r="2" spans="2:14" ht="17.25" thickBot="1">
      <c r="B2" s="110" t="s">
        <v>56</v>
      </c>
      <c r="C2" s="111"/>
      <c r="D2" s="111"/>
      <c r="E2" s="111"/>
      <c r="F2" s="112"/>
      <c r="H2" s="116" t="s">
        <v>27</v>
      </c>
      <c r="I2" s="117"/>
      <c r="J2" s="117"/>
      <c r="K2" s="117"/>
      <c r="L2" s="117"/>
      <c r="M2" s="117"/>
      <c r="N2" s="50"/>
    </row>
    <row r="3" spans="8:14" ht="17.25" thickBot="1">
      <c r="H3" s="104" t="s">
        <v>53</v>
      </c>
      <c r="I3" s="105"/>
      <c r="J3" s="105"/>
      <c r="K3" s="105"/>
      <c r="L3" s="105"/>
      <c r="M3" s="105"/>
      <c r="N3" s="106"/>
    </row>
    <row r="4" spans="2:14" ht="16.5">
      <c r="B4" s="5" t="s">
        <v>5</v>
      </c>
      <c r="C4" s="8" t="s">
        <v>59</v>
      </c>
      <c r="E4" s="5" t="s">
        <v>3</v>
      </c>
      <c r="F4" s="4" t="s">
        <v>4</v>
      </c>
      <c r="H4" s="101" t="s">
        <v>36</v>
      </c>
      <c r="I4" s="102"/>
      <c r="J4" s="102"/>
      <c r="K4" s="102"/>
      <c r="L4" s="102"/>
      <c r="M4" s="102"/>
      <c r="N4" s="103"/>
    </row>
    <row r="5" spans="2:14" ht="16.5">
      <c r="B5" s="6" t="s">
        <v>6</v>
      </c>
      <c r="C5" s="9" t="s">
        <v>57</v>
      </c>
      <c r="E5" s="2">
        <v>1</v>
      </c>
      <c r="F5" s="9"/>
      <c r="H5" s="104" t="s">
        <v>37</v>
      </c>
      <c r="I5" s="105"/>
      <c r="J5" s="105"/>
      <c r="K5" s="105"/>
      <c r="L5" s="105"/>
      <c r="M5" s="105"/>
      <c r="N5" s="106"/>
    </row>
    <row r="6" spans="2:14" ht="16.5">
      <c r="B6" s="6" t="s">
        <v>0</v>
      </c>
      <c r="C6" s="9" t="s">
        <v>40</v>
      </c>
      <c r="E6" s="2">
        <v>2</v>
      </c>
      <c r="F6" s="9"/>
      <c r="H6" s="104"/>
      <c r="I6" s="105"/>
      <c r="J6" s="105"/>
      <c r="K6" s="105"/>
      <c r="L6" s="105"/>
      <c r="M6" s="105"/>
      <c r="N6" s="106"/>
    </row>
    <row r="7" spans="2:14" ht="16.5">
      <c r="B7" s="6" t="s">
        <v>1</v>
      </c>
      <c r="C7" s="9" t="s">
        <v>2</v>
      </c>
      <c r="E7" s="2">
        <v>3</v>
      </c>
      <c r="F7" s="11"/>
      <c r="H7" s="104" t="s">
        <v>54</v>
      </c>
      <c r="I7" s="105"/>
      <c r="J7" s="105"/>
      <c r="K7" s="105"/>
      <c r="L7" s="105"/>
      <c r="M7" s="105"/>
      <c r="N7" s="106"/>
    </row>
    <row r="8" spans="2:14" ht="17.25" thickBot="1">
      <c r="B8" s="7" t="s">
        <v>7</v>
      </c>
      <c r="C8" s="10" t="s">
        <v>58</v>
      </c>
      <c r="E8" s="2">
        <v>4</v>
      </c>
      <c r="F8" s="9"/>
      <c r="H8" s="104" t="s">
        <v>55</v>
      </c>
      <c r="I8" s="105"/>
      <c r="J8" s="105"/>
      <c r="K8" s="105"/>
      <c r="L8" s="105"/>
      <c r="M8" s="105"/>
      <c r="N8" s="106"/>
    </row>
    <row r="9" spans="5:14" ht="17.25" thickBot="1">
      <c r="E9" s="2">
        <v>5</v>
      </c>
      <c r="F9" s="9"/>
      <c r="H9" s="104"/>
      <c r="I9" s="105"/>
      <c r="J9" s="105"/>
      <c r="K9" s="105"/>
      <c r="L9" s="105"/>
      <c r="M9" s="105"/>
      <c r="N9" s="106"/>
    </row>
    <row r="10" spans="2:14" ht="16.5">
      <c r="B10" s="43"/>
      <c r="C10" s="44" t="s">
        <v>52</v>
      </c>
      <c r="E10" s="2">
        <v>6</v>
      </c>
      <c r="F10" s="9"/>
      <c r="H10" s="51" t="s">
        <v>41</v>
      </c>
      <c r="I10" s="49"/>
      <c r="J10" s="49"/>
      <c r="K10" s="49"/>
      <c r="L10" s="49"/>
      <c r="M10" s="49"/>
      <c r="N10" s="52"/>
    </row>
    <row r="11" spans="2:14" ht="16.5">
      <c r="B11" s="6" t="s">
        <v>23</v>
      </c>
      <c r="C11" s="96">
        <v>1</v>
      </c>
      <c r="E11" s="2">
        <v>7</v>
      </c>
      <c r="F11" s="9"/>
      <c r="H11" s="104" t="s">
        <v>42</v>
      </c>
      <c r="I11" s="105"/>
      <c r="J11" s="105"/>
      <c r="K11" s="105"/>
      <c r="L11" s="105"/>
      <c r="M11" s="105"/>
      <c r="N11" s="106"/>
    </row>
    <row r="12" spans="2:14" ht="17.25" thickBot="1">
      <c r="B12" s="88" t="s">
        <v>24</v>
      </c>
      <c r="C12" s="97">
        <v>1</v>
      </c>
      <c r="E12" s="2">
        <v>8</v>
      </c>
      <c r="F12" s="9"/>
      <c r="H12" s="104"/>
      <c r="I12" s="105"/>
      <c r="J12" s="105"/>
      <c r="K12" s="105"/>
      <c r="L12" s="105"/>
      <c r="M12" s="105"/>
      <c r="N12" s="106"/>
    </row>
    <row r="13" spans="2:14" ht="16.5">
      <c r="B13" s="92"/>
      <c r="C13" s="90"/>
      <c r="E13" s="2">
        <v>9</v>
      </c>
      <c r="F13" s="9"/>
      <c r="H13" s="104" t="s">
        <v>28</v>
      </c>
      <c r="I13" s="105"/>
      <c r="J13" s="105"/>
      <c r="K13" s="105"/>
      <c r="L13" s="105"/>
      <c r="M13" s="105"/>
      <c r="N13" s="106"/>
    </row>
    <row r="14" spans="2:14" ht="16.5">
      <c r="B14" s="89"/>
      <c r="C14" s="91"/>
      <c r="E14" s="2">
        <v>10</v>
      </c>
      <c r="F14" s="9"/>
      <c r="H14" s="113" t="s">
        <v>29</v>
      </c>
      <c r="I14" s="114"/>
      <c r="J14" s="114"/>
      <c r="K14" s="114"/>
      <c r="L14" s="114"/>
      <c r="M14" s="114"/>
      <c r="N14" s="115"/>
    </row>
    <row r="15" spans="2:14" ht="16.5">
      <c r="B15" s="89"/>
      <c r="C15" s="91"/>
      <c r="E15" s="2">
        <v>11</v>
      </c>
      <c r="F15" s="9"/>
      <c r="H15" s="101" t="s">
        <v>30</v>
      </c>
      <c r="I15" s="102"/>
      <c r="J15" s="102"/>
      <c r="K15" s="102"/>
      <c r="L15" s="102"/>
      <c r="M15" s="102"/>
      <c r="N15" s="103"/>
    </row>
    <row r="16" spans="5:14" ht="16.5">
      <c r="E16" s="2">
        <v>12</v>
      </c>
      <c r="F16" s="9"/>
      <c r="H16" s="104"/>
      <c r="I16" s="105"/>
      <c r="J16" s="105"/>
      <c r="K16" s="105"/>
      <c r="L16" s="105"/>
      <c r="M16" s="105"/>
      <c r="N16" s="106"/>
    </row>
    <row r="17" spans="5:14" ht="16.5">
      <c r="E17" s="2">
        <v>13</v>
      </c>
      <c r="F17" s="9"/>
      <c r="H17" s="101" t="s">
        <v>31</v>
      </c>
      <c r="I17" s="102"/>
      <c r="J17" s="102"/>
      <c r="K17" s="102"/>
      <c r="L17" s="102"/>
      <c r="M17" s="102"/>
      <c r="N17" s="103"/>
    </row>
    <row r="18" spans="5:14" ht="16.5">
      <c r="E18" s="2">
        <v>14</v>
      </c>
      <c r="F18" s="9"/>
      <c r="H18" s="113" t="s">
        <v>33</v>
      </c>
      <c r="I18" s="114"/>
      <c r="J18" s="114"/>
      <c r="K18" s="114"/>
      <c r="L18" s="114"/>
      <c r="M18" s="114"/>
      <c r="N18" s="115"/>
    </row>
    <row r="19" spans="5:14" ht="16.5">
      <c r="E19" s="2">
        <v>15</v>
      </c>
      <c r="F19" s="9"/>
      <c r="H19" s="113" t="s">
        <v>34</v>
      </c>
      <c r="I19" s="114"/>
      <c r="J19" s="114"/>
      <c r="K19" s="114"/>
      <c r="L19" s="114"/>
      <c r="M19" s="114"/>
      <c r="N19" s="115"/>
    </row>
    <row r="20" spans="5:14" ht="16.5">
      <c r="E20" s="2">
        <v>16</v>
      </c>
      <c r="F20" s="9"/>
      <c r="H20" s="113"/>
      <c r="I20" s="114"/>
      <c r="J20" s="114"/>
      <c r="K20" s="114"/>
      <c r="L20" s="114"/>
      <c r="M20" s="114"/>
      <c r="N20" s="115"/>
    </row>
    <row r="21" spans="5:14" ht="16.5">
      <c r="E21" s="2">
        <v>17</v>
      </c>
      <c r="F21" s="9"/>
      <c r="H21" s="101" t="s">
        <v>38</v>
      </c>
      <c r="I21" s="102"/>
      <c r="J21" s="102"/>
      <c r="K21" s="102"/>
      <c r="L21" s="102"/>
      <c r="M21" s="102"/>
      <c r="N21" s="103"/>
    </row>
    <row r="22" spans="5:14" ht="16.5">
      <c r="E22" s="2">
        <v>18</v>
      </c>
      <c r="F22" s="9"/>
      <c r="H22" s="113" t="s">
        <v>35</v>
      </c>
      <c r="I22" s="114"/>
      <c r="J22" s="114"/>
      <c r="K22" s="114"/>
      <c r="L22" s="114"/>
      <c r="M22" s="114"/>
      <c r="N22" s="115"/>
    </row>
    <row r="23" spans="5:14" ht="16.5">
      <c r="E23" s="2">
        <v>19</v>
      </c>
      <c r="F23" s="9"/>
      <c r="H23" s="113" t="s">
        <v>34</v>
      </c>
      <c r="I23" s="114"/>
      <c r="J23" s="114"/>
      <c r="K23" s="114"/>
      <c r="L23" s="114"/>
      <c r="M23" s="114"/>
      <c r="N23" s="115"/>
    </row>
    <row r="24" spans="5:14" ht="16.5">
      <c r="E24" s="2">
        <v>20</v>
      </c>
      <c r="F24" s="9"/>
      <c r="H24" s="101"/>
      <c r="I24" s="102"/>
      <c r="J24" s="102"/>
      <c r="K24" s="102"/>
      <c r="L24" s="102"/>
      <c r="M24" s="102"/>
      <c r="N24" s="103"/>
    </row>
    <row r="25" spans="5:14" ht="17.25" thickBot="1">
      <c r="E25" s="2">
        <v>21</v>
      </c>
      <c r="F25" s="9"/>
      <c r="H25" s="107" t="s">
        <v>39</v>
      </c>
      <c r="I25" s="108"/>
      <c r="J25" s="108"/>
      <c r="K25" s="108"/>
      <c r="L25" s="108"/>
      <c r="M25" s="108"/>
      <c r="N25" s="109"/>
    </row>
    <row r="26" spans="5:14" ht="16.5">
      <c r="E26" s="2">
        <v>22</v>
      </c>
      <c r="F26" s="9"/>
      <c r="H26" s="48"/>
      <c r="I26" s="48"/>
      <c r="J26" s="48"/>
      <c r="K26" s="48"/>
      <c r="L26" s="48"/>
      <c r="M26" s="48"/>
      <c r="N26" s="48"/>
    </row>
    <row r="27" spans="5:14" ht="16.5">
      <c r="E27" s="2">
        <v>23</v>
      </c>
      <c r="F27" s="9"/>
      <c r="H27" s="48"/>
      <c r="I27" s="48"/>
      <c r="J27" s="48"/>
      <c r="K27" s="48"/>
      <c r="L27" s="48"/>
      <c r="M27" s="48"/>
      <c r="N27" s="48"/>
    </row>
    <row r="28" spans="5:14" ht="16.5">
      <c r="E28" s="2">
        <v>24</v>
      </c>
      <c r="F28" s="9"/>
      <c r="H28" s="47"/>
      <c r="I28" s="47"/>
      <c r="J28" s="47"/>
      <c r="K28" s="47"/>
      <c r="L28" s="47"/>
      <c r="M28" s="47"/>
      <c r="N28" s="47"/>
    </row>
    <row r="29" spans="5:14" ht="16.5">
      <c r="E29" s="2">
        <v>25</v>
      </c>
      <c r="F29" s="9"/>
      <c r="H29" s="47"/>
      <c r="I29" s="47"/>
      <c r="J29" s="47"/>
      <c r="K29" s="47"/>
      <c r="L29" s="47"/>
      <c r="M29" s="47"/>
      <c r="N29" s="47"/>
    </row>
    <row r="30" spans="5:6" ht="16.5">
      <c r="E30" s="2">
        <v>26</v>
      </c>
      <c r="F30" s="9"/>
    </row>
    <row r="31" spans="5:6" ht="16.5">
      <c r="E31" s="2">
        <v>27</v>
      </c>
      <c r="F31" s="9"/>
    </row>
    <row r="32" spans="5:6" ht="16.5">
      <c r="E32" s="2">
        <v>28</v>
      </c>
      <c r="F32" s="9"/>
    </row>
    <row r="33" spans="5:6" ht="16.5">
      <c r="E33" s="2">
        <v>29</v>
      </c>
      <c r="F33" s="11"/>
    </row>
    <row r="34" spans="5:6" ht="16.5">
      <c r="E34" s="2">
        <v>30</v>
      </c>
      <c r="F34" s="53"/>
    </row>
    <row r="35" spans="5:6" ht="16.5">
      <c r="E35" s="2">
        <v>31</v>
      </c>
      <c r="F35" s="53"/>
    </row>
    <row r="36" spans="5:6" ht="16.5">
      <c r="E36" s="2">
        <v>32</v>
      </c>
      <c r="F36" s="53"/>
    </row>
    <row r="37" spans="5:6" ht="17.25" thickBot="1">
      <c r="E37" s="3">
        <v>33</v>
      </c>
      <c r="F37" s="54"/>
    </row>
  </sheetData>
  <sheetProtection sheet="1" objects="1" scenarios="1" selectLockedCells="1"/>
  <mergeCells count="24">
    <mergeCell ref="H16:N16"/>
    <mergeCell ref="H17:N17"/>
    <mergeCell ref="H18:N18"/>
    <mergeCell ref="H19:N19"/>
    <mergeCell ref="H22:N22"/>
    <mergeCell ref="H23:N23"/>
    <mergeCell ref="H24:N24"/>
    <mergeCell ref="H20:N20"/>
    <mergeCell ref="H21:N21"/>
    <mergeCell ref="H25:N25"/>
    <mergeCell ref="B2:F2"/>
    <mergeCell ref="H3:N3"/>
    <mergeCell ref="H5:N5"/>
    <mergeCell ref="H7:N7"/>
    <mergeCell ref="H14:N14"/>
    <mergeCell ref="H15:N15"/>
    <mergeCell ref="H2:M2"/>
    <mergeCell ref="H6:N6"/>
    <mergeCell ref="H12:N12"/>
    <mergeCell ref="H4:N4"/>
    <mergeCell ref="H9:N9"/>
    <mergeCell ref="H11:N11"/>
    <mergeCell ref="H13:N13"/>
    <mergeCell ref="H8:N8"/>
  </mergeCells>
  <printOptions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19" t="str">
        <f>'基本資料'!B2</f>
        <v>花蓮縣玉里鎮中城國民小學106學年度第1學期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18" t="str">
        <f>'基本資料'!C4</f>
        <v>二年忠班</v>
      </c>
      <c r="B3" s="118"/>
      <c r="C3" s="118" t="s">
        <v>18</v>
      </c>
      <c r="D3" s="118"/>
      <c r="E3" s="118"/>
      <c r="F3" s="118"/>
      <c r="G3" s="118"/>
      <c r="H3" s="118"/>
      <c r="I3" s="120"/>
      <c r="J3" s="120"/>
    </row>
    <row r="4" spans="3:10" ht="15.75" customHeight="1">
      <c r="C4" s="45">
        <f>'基本資料'!C11</f>
        <v>1</v>
      </c>
      <c r="D4" s="45">
        <f>'基本資料'!C12</f>
        <v>1</v>
      </c>
      <c r="E4" s="45">
        <f>'基本資料'!C13</f>
        <v>0</v>
      </c>
      <c r="F4" s="45">
        <f>'基本資料'!C14</f>
        <v>0</v>
      </c>
      <c r="G4" s="45">
        <f>'基本資料'!C15</f>
        <v>0</v>
      </c>
      <c r="H4" s="45"/>
      <c r="I4" s="45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20">
        <v>1</v>
      </c>
      <c r="B7" s="21">
        <f>'基本資料'!F5</f>
        <v>0</v>
      </c>
      <c r="C7" s="20"/>
      <c r="D7" s="20"/>
      <c r="E7" s="20"/>
      <c r="F7" s="20"/>
      <c r="G7" s="20"/>
      <c r="H7" s="20">
        <f>C7*$C$4+D7*$D$4+E7*$E$4+F7*$F$4+G7*$G$4</f>
        <v>0</v>
      </c>
      <c r="I7" s="22">
        <f>H7/$I$4</f>
        <v>0</v>
      </c>
      <c r="J7" s="20">
        <f>SUMPRODUCT((H$7:H$39&gt;H7)*(1/COUNTIF(H$7:H$39,H$7:H$39)))+1</f>
        <v>1</v>
      </c>
      <c r="K7" s="23"/>
      <c r="L7" s="23"/>
    </row>
    <row r="8" spans="1:12" ht="15.75" customHeight="1">
      <c r="A8" s="20">
        <v>2</v>
      </c>
      <c r="B8" s="21">
        <f>'基本資料'!F6</f>
        <v>0</v>
      </c>
      <c r="C8" s="20"/>
      <c r="D8" s="20"/>
      <c r="E8" s="20"/>
      <c r="F8" s="20"/>
      <c r="G8" s="2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20">
        <f aca="true" t="shared" si="2" ref="J8:J39">SUMPRODUCT((H$7:H$39&gt;H8)*(1/COUNTIF(H$7:H$39,H$7:H$39)))+1</f>
        <v>1</v>
      </c>
      <c r="K8" s="23"/>
      <c r="L8" s="23"/>
    </row>
    <row r="9" spans="1:12" ht="15.75" customHeight="1">
      <c r="A9" s="20">
        <v>3</v>
      </c>
      <c r="B9" s="21">
        <f>'基本資料'!F7</f>
        <v>0</v>
      </c>
      <c r="C9" s="20"/>
      <c r="D9" s="20"/>
      <c r="E9" s="20"/>
      <c r="F9" s="20"/>
      <c r="G9" s="20"/>
      <c r="H9" s="20">
        <f t="shared" si="0"/>
        <v>0</v>
      </c>
      <c r="I9" s="22">
        <f t="shared" si="1"/>
        <v>0</v>
      </c>
      <c r="J9" s="20">
        <f t="shared" si="2"/>
        <v>1</v>
      </c>
      <c r="K9" s="24"/>
      <c r="L9" s="23"/>
    </row>
    <row r="10" spans="1:12" ht="15.75" customHeight="1">
      <c r="A10" s="20">
        <v>4</v>
      </c>
      <c r="B10" s="21">
        <f>'基本資料'!F8</f>
        <v>0</v>
      </c>
      <c r="C10" s="20"/>
      <c r="D10" s="20"/>
      <c r="E10" s="20"/>
      <c r="F10" s="20"/>
      <c r="G10" s="20"/>
      <c r="H10" s="20">
        <f t="shared" si="0"/>
        <v>0</v>
      </c>
      <c r="I10" s="22">
        <f t="shared" si="1"/>
        <v>0</v>
      </c>
      <c r="J10" s="20">
        <f t="shared" si="2"/>
        <v>1</v>
      </c>
      <c r="K10" s="23"/>
      <c r="L10" s="23"/>
    </row>
    <row r="11" spans="1:12" ht="15.75" customHeight="1">
      <c r="A11" s="20">
        <v>5</v>
      </c>
      <c r="B11" s="21">
        <f>'基本資料'!F9</f>
        <v>0</v>
      </c>
      <c r="C11" s="20"/>
      <c r="D11" s="20"/>
      <c r="E11" s="20"/>
      <c r="F11" s="20"/>
      <c r="G11" s="20"/>
      <c r="H11" s="20">
        <f t="shared" si="0"/>
        <v>0</v>
      </c>
      <c r="I11" s="22">
        <f t="shared" si="1"/>
        <v>0</v>
      </c>
      <c r="J11" s="20">
        <f t="shared" si="2"/>
        <v>1</v>
      </c>
      <c r="K11" s="23"/>
      <c r="L11" s="23"/>
    </row>
    <row r="12" spans="1:12" ht="15.75" customHeight="1">
      <c r="A12" s="20">
        <v>6</v>
      </c>
      <c r="B12" s="21">
        <f>'基本資料'!F10</f>
        <v>0</v>
      </c>
      <c r="C12" s="20"/>
      <c r="D12" s="20"/>
      <c r="E12" s="20"/>
      <c r="F12" s="20"/>
      <c r="G12" s="20"/>
      <c r="H12" s="20">
        <f t="shared" si="0"/>
        <v>0</v>
      </c>
      <c r="I12" s="22">
        <f t="shared" si="1"/>
        <v>0</v>
      </c>
      <c r="J12" s="20">
        <f t="shared" si="2"/>
        <v>1</v>
      </c>
      <c r="K12" s="23"/>
      <c r="L12" s="23"/>
    </row>
    <row r="13" spans="1:12" ht="15.75" customHeight="1">
      <c r="A13" s="20">
        <v>7</v>
      </c>
      <c r="B13" s="21">
        <f>'基本資料'!F11</f>
        <v>0</v>
      </c>
      <c r="C13" s="20"/>
      <c r="D13" s="20"/>
      <c r="E13" s="20"/>
      <c r="F13" s="20"/>
      <c r="G13" s="20"/>
      <c r="H13" s="20">
        <f t="shared" si="0"/>
        <v>0</v>
      </c>
      <c r="I13" s="22">
        <f t="shared" si="1"/>
        <v>0</v>
      </c>
      <c r="J13" s="20">
        <f t="shared" si="2"/>
        <v>1</v>
      </c>
      <c r="K13" s="23"/>
      <c r="L13" s="23"/>
    </row>
    <row r="14" spans="1:12" ht="15.75" customHeight="1">
      <c r="A14" s="20">
        <v>8</v>
      </c>
      <c r="B14" s="21">
        <f>'基本資料'!F12</f>
        <v>0</v>
      </c>
      <c r="C14" s="20"/>
      <c r="D14" s="20"/>
      <c r="E14" s="20"/>
      <c r="F14" s="20"/>
      <c r="G14" s="20"/>
      <c r="H14" s="20">
        <f t="shared" si="0"/>
        <v>0</v>
      </c>
      <c r="I14" s="22">
        <f t="shared" si="1"/>
        <v>0</v>
      </c>
      <c r="J14" s="20">
        <f t="shared" si="2"/>
        <v>1</v>
      </c>
      <c r="K14" s="23"/>
      <c r="L14" s="23"/>
    </row>
    <row r="15" spans="1:12" ht="15.75" customHeight="1">
      <c r="A15" s="20">
        <v>9</v>
      </c>
      <c r="B15" s="21">
        <f>'基本資料'!F13</f>
        <v>0</v>
      </c>
      <c r="C15" s="20"/>
      <c r="D15" s="20"/>
      <c r="E15" s="20"/>
      <c r="F15" s="20"/>
      <c r="G15" s="20"/>
      <c r="H15" s="20">
        <f t="shared" si="0"/>
        <v>0</v>
      </c>
      <c r="I15" s="22">
        <f t="shared" si="1"/>
        <v>0</v>
      </c>
      <c r="J15" s="20">
        <f t="shared" si="2"/>
        <v>1</v>
      </c>
      <c r="K15" s="23"/>
      <c r="L15" s="23"/>
    </row>
    <row r="16" spans="1:12" ht="15.75" customHeight="1">
      <c r="A16" s="20">
        <v>10</v>
      </c>
      <c r="B16" s="21">
        <f>'基本資料'!F14</f>
        <v>0</v>
      </c>
      <c r="C16" s="20"/>
      <c r="D16" s="20"/>
      <c r="E16" s="20"/>
      <c r="F16" s="20"/>
      <c r="G16" s="20"/>
      <c r="H16" s="20">
        <f t="shared" si="0"/>
        <v>0</v>
      </c>
      <c r="I16" s="22">
        <f t="shared" si="1"/>
        <v>0</v>
      </c>
      <c r="J16" s="20">
        <f t="shared" si="2"/>
        <v>1</v>
      </c>
      <c r="K16" s="23"/>
      <c r="L16" s="23"/>
    </row>
    <row r="17" spans="1:12" ht="15.75" customHeight="1">
      <c r="A17" s="20">
        <v>11</v>
      </c>
      <c r="B17" s="21">
        <f>'基本資料'!F15</f>
        <v>0</v>
      </c>
      <c r="C17" s="20"/>
      <c r="D17" s="20"/>
      <c r="E17" s="20"/>
      <c r="F17" s="20"/>
      <c r="G17" s="20"/>
      <c r="H17" s="20">
        <f t="shared" si="0"/>
        <v>0</v>
      </c>
      <c r="I17" s="22">
        <f t="shared" si="1"/>
        <v>0</v>
      </c>
      <c r="J17" s="20">
        <f t="shared" si="2"/>
        <v>1</v>
      </c>
      <c r="K17" s="23"/>
      <c r="L17" s="23"/>
    </row>
    <row r="18" spans="1:12" ht="15.75" customHeight="1">
      <c r="A18" s="20">
        <v>12</v>
      </c>
      <c r="B18" s="21">
        <f>'基本資料'!F16</f>
        <v>0</v>
      </c>
      <c r="C18" s="20"/>
      <c r="D18" s="20"/>
      <c r="E18" s="20"/>
      <c r="F18" s="20"/>
      <c r="G18" s="20"/>
      <c r="H18" s="20">
        <f t="shared" si="0"/>
        <v>0</v>
      </c>
      <c r="I18" s="22">
        <f t="shared" si="1"/>
        <v>0</v>
      </c>
      <c r="J18" s="20">
        <f t="shared" si="2"/>
        <v>1</v>
      </c>
      <c r="K18" s="23"/>
      <c r="L18" s="23"/>
    </row>
    <row r="19" spans="1:12" ht="15.75" customHeight="1">
      <c r="A19" s="20">
        <v>13</v>
      </c>
      <c r="B19" s="21">
        <f>'基本資料'!F17</f>
        <v>0</v>
      </c>
      <c r="C19" s="20"/>
      <c r="D19" s="20"/>
      <c r="E19" s="20"/>
      <c r="F19" s="20"/>
      <c r="G19" s="20"/>
      <c r="H19" s="20">
        <f t="shared" si="0"/>
        <v>0</v>
      </c>
      <c r="I19" s="22">
        <f t="shared" si="1"/>
        <v>0</v>
      </c>
      <c r="J19" s="20">
        <f t="shared" si="2"/>
        <v>1</v>
      </c>
      <c r="K19" s="23"/>
      <c r="L19" s="23"/>
    </row>
    <row r="20" spans="1:12" ht="15.75" customHeight="1">
      <c r="A20" s="20">
        <v>14</v>
      </c>
      <c r="B20" s="21">
        <f>'基本資料'!F18</f>
        <v>0</v>
      </c>
      <c r="C20" s="20"/>
      <c r="D20" s="20"/>
      <c r="E20" s="20"/>
      <c r="F20" s="20"/>
      <c r="G20" s="20"/>
      <c r="H20" s="20">
        <f t="shared" si="0"/>
        <v>0</v>
      </c>
      <c r="I20" s="22">
        <f t="shared" si="1"/>
        <v>0</v>
      </c>
      <c r="J20" s="20">
        <f t="shared" si="2"/>
        <v>1</v>
      </c>
      <c r="K20" s="23"/>
      <c r="L20" s="23"/>
    </row>
    <row r="21" spans="1:12" ht="15.75" customHeight="1">
      <c r="A21" s="20">
        <v>15</v>
      </c>
      <c r="B21" s="21">
        <f>'基本資料'!F19</f>
        <v>0</v>
      </c>
      <c r="C21" s="20"/>
      <c r="D21" s="20"/>
      <c r="E21" s="20"/>
      <c r="F21" s="20"/>
      <c r="G21" s="20"/>
      <c r="H21" s="20">
        <f t="shared" si="0"/>
        <v>0</v>
      </c>
      <c r="I21" s="22">
        <f t="shared" si="1"/>
        <v>0</v>
      </c>
      <c r="J21" s="20">
        <f t="shared" si="2"/>
        <v>1</v>
      </c>
      <c r="K21" s="23"/>
      <c r="L21" s="23"/>
    </row>
    <row r="22" spans="1:12" ht="15.75" customHeight="1">
      <c r="A22" s="20">
        <v>16</v>
      </c>
      <c r="B22" s="21">
        <f>'基本資料'!F20</f>
        <v>0</v>
      </c>
      <c r="C22" s="20"/>
      <c r="D22" s="20"/>
      <c r="E22" s="20"/>
      <c r="F22" s="20"/>
      <c r="G22" s="20"/>
      <c r="H22" s="20">
        <f t="shared" si="0"/>
        <v>0</v>
      </c>
      <c r="I22" s="22">
        <f t="shared" si="1"/>
        <v>0</v>
      </c>
      <c r="J22" s="20">
        <f t="shared" si="2"/>
        <v>1</v>
      </c>
      <c r="K22" s="23"/>
      <c r="L22" s="23"/>
    </row>
    <row r="23" spans="1:12" ht="15.75" customHeight="1">
      <c r="A23" s="20">
        <v>17</v>
      </c>
      <c r="B23" s="21">
        <f>'基本資料'!F21</f>
        <v>0</v>
      </c>
      <c r="C23" s="20"/>
      <c r="D23" s="20"/>
      <c r="E23" s="20"/>
      <c r="F23" s="20"/>
      <c r="G23" s="20"/>
      <c r="H23" s="20">
        <f t="shared" si="0"/>
        <v>0</v>
      </c>
      <c r="I23" s="22">
        <f t="shared" si="1"/>
        <v>0</v>
      </c>
      <c r="J23" s="20">
        <f t="shared" si="2"/>
        <v>1</v>
      </c>
      <c r="K23" s="23"/>
      <c r="L23" s="23"/>
    </row>
    <row r="24" spans="1:12" ht="15.75" customHeight="1">
      <c r="A24" s="20">
        <v>18</v>
      </c>
      <c r="B24" s="21">
        <f>'基本資料'!F22</f>
        <v>0</v>
      </c>
      <c r="C24" s="20"/>
      <c r="D24" s="20"/>
      <c r="E24" s="20"/>
      <c r="F24" s="20"/>
      <c r="G24" s="20"/>
      <c r="H24" s="20">
        <f t="shared" si="0"/>
        <v>0</v>
      </c>
      <c r="I24" s="22">
        <f t="shared" si="1"/>
        <v>0</v>
      </c>
      <c r="J24" s="20">
        <f t="shared" si="2"/>
        <v>1</v>
      </c>
      <c r="K24" s="23"/>
      <c r="L24" s="23"/>
    </row>
    <row r="25" spans="1:12" ht="15.75" customHeight="1">
      <c r="A25" s="20">
        <v>19</v>
      </c>
      <c r="B25" s="21">
        <f>'基本資料'!F23</f>
        <v>0</v>
      </c>
      <c r="C25" s="20"/>
      <c r="D25" s="20"/>
      <c r="E25" s="20"/>
      <c r="F25" s="20"/>
      <c r="G25" s="20"/>
      <c r="H25" s="20">
        <f t="shared" si="0"/>
        <v>0</v>
      </c>
      <c r="I25" s="22">
        <f t="shared" si="1"/>
        <v>0</v>
      </c>
      <c r="J25" s="20">
        <f t="shared" si="2"/>
        <v>1</v>
      </c>
      <c r="K25" s="23"/>
      <c r="L25" s="23"/>
    </row>
    <row r="26" spans="1:12" ht="15.75" customHeight="1">
      <c r="A26" s="20">
        <v>20</v>
      </c>
      <c r="B26" s="21">
        <f>'基本資料'!F24</f>
        <v>0</v>
      </c>
      <c r="C26" s="20"/>
      <c r="D26" s="20"/>
      <c r="E26" s="20"/>
      <c r="F26" s="20"/>
      <c r="G26" s="20"/>
      <c r="H26" s="20">
        <f t="shared" si="0"/>
        <v>0</v>
      </c>
      <c r="I26" s="22">
        <f t="shared" si="1"/>
        <v>0</v>
      </c>
      <c r="J26" s="20">
        <f t="shared" si="2"/>
        <v>1</v>
      </c>
      <c r="K26" s="23"/>
      <c r="L26" s="23"/>
    </row>
    <row r="27" spans="1:12" ht="15.75" customHeight="1">
      <c r="A27" s="20">
        <v>21</v>
      </c>
      <c r="B27" s="21">
        <f>'基本資料'!F25</f>
        <v>0</v>
      </c>
      <c r="C27" s="20"/>
      <c r="D27" s="20"/>
      <c r="E27" s="20"/>
      <c r="F27" s="20"/>
      <c r="G27" s="20"/>
      <c r="H27" s="20">
        <f t="shared" si="0"/>
        <v>0</v>
      </c>
      <c r="I27" s="22">
        <f t="shared" si="1"/>
        <v>0</v>
      </c>
      <c r="J27" s="20">
        <f t="shared" si="2"/>
        <v>1</v>
      </c>
      <c r="K27" s="23"/>
      <c r="L27" s="23"/>
    </row>
    <row r="28" spans="1:12" ht="15.75" customHeight="1">
      <c r="A28" s="20">
        <v>22</v>
      </c>
      <c r="B28" s="21">
        <f>'基本資料'!F26</f>
        <v>0</v>
      </c>
      <c r="C28" s="20"/>
      <c r="D28" s="20"/>
      <c r="E28" s="20"/>
      <c r="F28" s="20"/>
      <c r="G28" s="20"/>
      <c r="H28" s="20">
        <f t="shared" si="0"/>
        <v>0</v>
      </c>
      <c r="I28" s="22">
        <f t="shared" si="1"/>
        <v>0</v>
      </c>
      <c r="J28" s="20">
        <f t="shared" si="2"/>
        <v>1</v>
      </c>
      <c r="K28" s="23"/>
      <c r="L28" s="23"/>
    </row>
    <row r="29" spans="1:12" ht="15.75" customHeight="1">
      <c r="A29" s="20">
        <v>23</v>
      </c>
      <c r="B29" s="21">
        <f>'基本資料'!F27</f>
        <v>0</v>
      </c>
      <c r="C29" s="20"/>
      <c r="D29" s="20"/>
      <c r="E29" s="20"/>
      <c r="F29" s="20"/>
      <c r="G29" s="20"/>
      <c r="H29" s="20">
        <f t="shared" si="0"/>
        <v>0</v>
      </c>
      <c r="I29" s="22">
        <f t="shared" si="1"/>
        <v>0</v>
      </c>
      <c r="J29" s="20">
        <f t="shared" si="2"/>
        <v>1</v>
      </c>
      <c r="K29" s="23"/>
      <c r="L29" s="23"/>
    </row>
    <row r="30" spans="1:12" ht="15.75" customHeight="1">
      <c r="A30" s="20">
        <v>24</v>
      </c>
      <c r="B30" s="21">
        <f>'基本資料'!F28</f>
        <v>0</v>
      </c>
      <c r="C30" s="20"/>
      <c r="D30" s="20"/>
      <c r="E30" s="20"/>
      <c r="F30" s="20"/>
      <c r="G30" s="20"/>
      <c r="H30" s="20">
        <f t="shared" si="0"/>
        <v>0</v>
      </c>
      <c r="I30" s="22">
        <f t="shared" si="1"/>
        <v>0</v>
      </c>
      <c r="J30" s="20">
        <f t="shared" si="2"/>
        <v>1</v>
      </c>
      <c r="K30" s="23"/>
      <c r="L30" s="23"/>
    </row>
    <row r="31" spans="1:12" ht="15.75" customHeight="1">
      <c r="A31" s="20">
        <v>25</v>
      </c>
      <c r="B31" s="21">
        <f>'基本資料'!F29</f>
        <v>0</v>
      </c>
      <c r="C31" s="20"/>
      <c r="D31" s="20"/>
      <c r="E31" s="20"/>
      <c r="F31" s="20"/>
      <c r="G31" s="20"/>
      <c r="H31" s="20">
        <f t="shared" si="0"/>
        <v>0</v>
      </c>
      <c r="I31" s="22">
        <f t="shared" si="1"/>
        <v>0</v>
      </c>
      <c r="J31" s="20">
        <f t="shared" si="2"/>
        <v>1</v>
      </c>
      <c r="K31" s="23"/>
      <c r="L31" s="23"/>
    </row>
    <row r="32" spans="1:12" ht="15.75" customHeight="1">
      <c r="A32" s="20">
        <v>26</v>
      </c>
      <c r="B32" s="21">
        <f>'基本資料'!F30</f>
        <v>0</v>
      </c>
      <c r="C32" s="20"/>
      <c r="D32" s="20"/>
      <c r="E32" s="20"/>
      <c r="F32" s="20"/>
      <c r="G32" s="20"/>
      <c r="H32" s="20">
        <f t="shared" si="0"/>
        <v>0</v>
      </c>
      <c r="I32" s="22">
        <f t="shared" si="1"/>
        <v>0</v>
      </c>
      <c r="J32" s="20">
        <f t="shared" si="2"/>
        <v>1</v>
      </c>
      <c r="K32" s="23"/>
      <c r="L32" s="23"/>
    </row>
    <row r="33" spans="1:12" ht="15.75" customHeight="1">
      <c r="A33" s="20">
        <v>27</v>
      </c>
      <c r="B33" s="21">
        <f>'基本資料'!F31</f>
        <v>0</v>
      </c>
      <c r="C33" s="20"/>
      <c r="D33" s="20"/>
      <c r="E33" s="20"/>
      <c r="F33" s="20"/>
      <c r="G33" s="20"/>
      <c r="H33" s="20">
        <f t="shared" si="0"/>
        <v>0</v>
      </c>
      <c r="I33" s="22">
        <f t="shared" si="1"/>
        <v>0</v>
      </c>
      <c r="J33" s="20">
        <f t="shared" si="2"/>
        <v>1</v>
      </c>
      <c r="K33" s="23"/>
      <c r="L33" s="23"/>
    </row>
    <row r="34" spans="1:12" ht="15.75" customHeight="1">
      <c r="A34" s="20">
        <v>28</v>
      </c>
      <c r="B34" s="21">
        <f>'基本資料'!F32</f>
        <v>0</v>
      </c>
      <c r="C34" s="20"/>
      <c r="D34" s="20"/>
      <c r="E34" s="20"/>
      <c r="F34" s="20"/>
      <c r="G34" s="20"/>
      <c r="H34" s="20">
        <f t="shared" si="0"/>
        <v>0</v>
      </c>
      <c r="I34" s="22">
        <f t="shared" si="1"/>
        <v>0</v>
      </c>
      <c r="J34" s="20">
        <f t="shared" si="2"/>
        <v>1</v>
      </c>
      <c r="K34" s="23"/>
      <c r="L34" s="23"/>
    </row>
    <row r="35" spans="1:12" ht="15.75" customHeight="1">
      <c r="A35" s="20">
        <v>29</v>
      </c>
      <c r="B35" s="21">
        <f>'基本資料'!F33</f>
        <v>0</v>
      </c>
      <c r="C35" s="20"/>
      <c r="D35" s="20"/>
      <c r="E35" s="20"/>
      <c r="F35" s="20"/>
      <c r="G35" s="20"/>
      <c r="H35" s="20">
        <f t="shared" si="0"/>
        <v>0</v>
      </c>
      <c r="I35" s="22">
        <f t="shared" si="1"/>
        <v>0</v>
      </c>
      <c r="J35" s="20">
        <f t="shared" si="2"/>
        <v>1</v>
      </c>
      <c r="K35" s="23"/>
      <c r="L35" s="23"/>
    </row>
    <row r="36" spans="1:10" ht="15.75" customHeight="1">
      <c r="A36" s="20">
        <v>30</v>
      </c>
      <c r="B36" s="21">
        <f>'基本資料'!F34</f>
        <v>0</v>
      </c>
      <c r="C36" s="20"/>
      <c r="D36" s="20"/>
      <c r="E36" s="20"/>
      <c r="F36" s="20"/>
      <c r="G36" s="20"/>
      <c r="H36" s="20">
        <f t="shared" si="0"/>
        <v>0</v>
      </c>
      <c r="I36" s="22">
        <f t="shared" si="1"/>
        <v>0</v>
      </c>
      <c r="J36" s="20">
        <f t="shared" si="2"/>
        <v>1</v>
      </c>
    </row>
    <row r="37" spans="1:10" ht="15.75" customHeight="1">
      <c r="A37" s="20">
        <v>31</v>
      </c>
      <c r="B37" s="21">
        <f>'基本資料'!F35</f>
        <v>0</v>
      </c>
      <c r="C37" s="20"/>
      <c r="D37" s="20"/>
      <c r="E37" s="20"/>
      <c r="F37" s="20"/>
      <c r="G37" s="20"/>
      <c r="H37" s="20">
        <f t="shared" si="0"/>
        <v>0</v>
      </c>
      <c r="I37" s="22">
        <f t="shared" si="1"/>
        <v>0</v>
      </c>
      <c r="J37" s="20">
        <f t="shared" si="2"/>
        <v>1</v>
      </c>
    </row>
    <row r="38" spans="1:10" ht="15.75" customHeight="1">
      <c r="A38" s="20">
        <v>32</v>
      </c>
      <c r="B38" s="21">
        <f>'基本資料'!F36</f>
        <v>0</v>
      </c>
      <c r="C38" s="20"/>
      <c r="D38" s="20"/>
      <c r="E38" s="20"/>
      <c r="F38" s="20"/>
      <c r="G38" s="20"/>
      <c r="H38" s="20">
        <f t="shared" si="0"/>
        <v>0</v>
      </c>
      <c r="I38" s="22">
        <f t="shared" si="1"/>
        <v>0</v>
      </c>
      <c r="J38" s="20">
        <f t="shared" si="2"/>
        <v>1</v>
      </c>
    </row>
    <row r="39" spans="1:10" ht="15.75" customHeight="1">
      <c r="A39" s="20">
        <v>33</v>
      </c>
      <c r="B39" s="21">
        <f>'基本資料'!F37</f>
        <v>0</v>
      </c>
      <c r="C39" s="20"/>
      <c r="D39" s="20"/>
      <c r="E39" s="20"/>
      <c r="F39" s="20"/>
      <c r="G39" s="20"/>
      <c r="H39" s="20">
        <f t="shared" si="0"/>
        <v>0</v>
      </c>
      <c r="I39" s="22">
        <f t="shared" si="1"/>
        <v>0</v>
      </c>
      <c r="J39" s="20">
        <f t="shared" si="2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121" t="s">
        <v>43</v>
      </c>
      <c r="D46" s="123" t="s">
        <v>16</v>
      </c>
      <c r="F46" s="21"/>
      <c r="H46" s="21"/>
      <c r="I46" s="123" t="s">
        <v>45</v>
      </c>
      <c r="J46" s="32"/>
      <c r="K46" s="121" t="s">
        <v>44</v>
      </c>
      <c r="L46" s="26"/>
    </row>
    <row r="47" spans="1:12" ht="15.75" customHeight="1">
      <c r="A47" s="17"/>
      <c r="B47" s="122"/>
      <c r="D47" s="124"/>
      <c r="F47" s="36"/>
      <c r="H47" s="36"/>
      <c r="I47" s="124"/>
      <c r="J47" s="37"/>
      <c r="K47" s="122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sheetProtection deleteRows="0"/>
  <mergeCells count="7">
    <mergeCell ref="A3:B3"/>
    <mergeCell ref="A1:L1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5" t="str">
        <f>'基本資料'!B2</f>
        <v>花蓮縣玉里鎮中城國民小學106學年度第1學期</v>
      </c>
      <c r="B1" s="125"/>
      <c r="C1" s="125"/>
      <c r="D1" s="125"/>
      <c r="E1" s="125"/>
      <c r="F1" s="125" t="s">
        <v>21</v>
      </c>
      <c r="G1" s="125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'第一次考查'!A5</f>
        <v>座號</v>
      </c>
      <c r="B3" s="18" t="str">
        <f>'第一次考查'!B5</f>
        <v>姓名</v>
      </c>
      <c r="C3" s="18" t="str">
        <f>'第一次考查'!C5</f>
        <v>國語</v>
      </c>
      <c r="D3" s="18" t="str">
        <f>'第一次考查'!D5</f>
        <v>數學</v>
      </c>
      <c r="E3" s="18" t="str">
        <f>'第一次考查'!H5</f>
        <v>總分</v>
      </c>
      <c r="F3" s="18" t="str">
        <f>'第一次考查'!I5</f>
        <v>平均</v>
      </c>
      <c r="G3" s="18"/>
      <c r="H3" s="93"/>
    </row>
    <row r="4" spans="1:7" ht="16.5">
      <c r="A4" s="19">
        <f>'第一次考查'!A7</f>
        <v>1</v>
      </c>
      <c r="B4" s="31">
        <f>'第一次考查'!B7</f>
        <v>0</v>
      </c>
      <c r="C4" s="19">
        <f>'第一次考查'!C7</f>
        <v>0</v>
      </c>
      <c r="D4" s="19">
        <f>'第一次考查'!D7</f>
        <v>0</v>
      </c>
      <c r="E4" s="19">
        <f>'第一次考查'!H7</f>
        <v>0</v>
      </c>
      <c r="F4" s="25">
        <f>'第一次考查'!I7</f>
        <v>0</v>
      </c>
      <c r="G4" s="16"/>
    </row>
    <row r="5" spans="2:4" ht="16.5">
      <c r="B5" s="13" t="s">
        <v>17</v>
      </c>
      <c r="C5" s="98" t="e">
        <f>'第一次考查'!C43</f>
        <v>#DIV/0!</v>
      </c>
      <c r="D5" s="98" t="e">
        <f>'第一次考查'!D43</f>
        <v>#DIV/0!</v>
      </c>
    </row>
    <row r="6" spans="1:4" ht="15.75" customHeight="1">
      <c r="A6" s="126" t="s">
        <v>47</v>
      </c>
      <c r="B6" s="127"/>
      <c r="C6" s="99">
        <f>COUNTIF('第一次考查'!C7:C39,"&gt;=95")</f>
        <v>0</v>
      </c>
      <c r="D6" s="99">
        <f>COUNTIF('第一次考查'!D7:D39,"&gt;=95")</f>
        <v>0</v>
      </c>
    </row>
    <row r="7" spans="1:5" ht="15.75" customHeight="1">
      <c r="A7" s="126" t="s">
        <v>48</v>
      </c>
      <c r="B7" s="127"/>
      <c r="C7" s="99">
        <f>COUNTIF('第一次考查'!C7:C39,"&gt;=90")-C6</f>
        <v>0</v>
      </c>
      <c r="D7" s="99">
        <f>COUNTIF('第一次考查'!D7:D39,"&gt;=90")-D6</f>
        <v>0</v>
      </c>
      <c r="E7" s="13"/>
    </row>
    <row r="8" spans="1:7" ht="15.75" customHeight="1">
      <c r="A8" s="126" t="s">
        <v>49</v>
      </c>
      <c r="B8" s="127"/>
      <c r="C8" s="99">
        <f>COUNTIF('第一次考查'!C7:C39,"&gt;=85")-C7-C6</f>
        <v>0</v>
      </c>
      <c r="D8" s="99">
        <f>COUNTIF('第一次考查'!D7:D39,"&gt;=85")-D7-D6</f>
        <v>0</v>
      </c>
      <c r="E8" s="13"/>
      <c r="F8" s="46"/>
      <c r="G8" s="46"/>
    </row>
    <row r="9" spans="1:7" ht="15.75" customHeight="1">
      <c r="A9" s="126" t="s">
        <v>50</v>
      </c>
      <c r="B9" s="127"/>
      <c r="C9" s="99">
        <f>COUNTIF('第一次考查'!C7:C39,"&gt;=80")-C8-C7-C6</f>
        <v>0</v>
      </c>
      <c r="D9" s="99">
        <f>COUNTIF('第一次考查'!D7:D39,"&gt;=80")-D8-D7-D6</f>
        <v>0</v>
      </c>
      <c r="E9" s="13"/>
      <c r="F9" s="46"/>
      <c r="G9" s="46"/>
    </row>
    <row r="10" spans="1:8" ht="15.75" customHeight="1">
      <c r="A10" s="126" t="s">
        <v>51</v>
      </c>
      <c r="B10" s="127"/>
      <c r="C10" s="99">
        <f>COUNTIF('第一次考查'!C7:C39,"&lt;80")</f>
        <v>0</v>
      </c>
      <c r="D10" s="99">
        <f>COUNTIF('第一次考查'!D7:D39,"&lt;80")</f>
        <v>0</v>
      </c>
      <c r="E10" s="13"/>
      <c r="F10" s="13" t="s">
        <v>22</v>
      </c>
      <c r="G10" s="42"/>
      <c r="H10" s="42"/>
    </row>
    <row r="12" spans="1:8" ht="16.5">
      <c r="A12" s="125" t="str">
        <f>A1</f>
        <v>花蓮縣玉里鎮中城國民小學106學年度第1學期</v>
      </c>
      <c r="B12" s="125"/>
      <c r="C12" s="125"/>
      <c r="D12" s="125"/>
      <c r="E12" s="125"/>
      <c r="F12" s="125" t="s">
        <v>21</v>
      </c>
      <c r="G12" s="125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>A3</f>
        <v>座號</v>
      </c>
      <c r="B14" s="18" t="str">
        <f>B3</f>
        <v>姓名</v>
      </c>
      <c r="C14" s="18" t="str">
        <f>C3</f>
        <v>國語</v>
      </c>
      <c r="D14" s="18" t="str">
        <f>'第一次考查'!D5</f>
        <v>數學</v>
      </c>
      <c r="E14" s="18" t="str">
        <f>E3</f>
        <v>總分</v>
      </c>
      <c r="F14" s="18" t="str">
        <f>F3</f>
        <v>平均</v>
      </c>
      <c r="G14" s="93"/>
      <c r="H14" s="93"/>
    </row>
    <row r="15" spans="1:6" ht="16.5">
      <c r="A15" s="19">
        <f>'第一次考查'!A8</f>
        <v>2</v>
      </c>
      <c r="B15" s="31">
        <f>'第一次考查'!B8</f>
        <v>0</v>
      </c>
      <c r="C15" s="19">
        <f>'第一次考查'!C8</f>
        <v>0</v>
      </c>
      <c r="D15" s="19">
        <f>'第一次考查'!D8</f>
        <v>0</v>
      </c>
      <c r="E15" s="19">
        <f>'第一次考查'!H8</f>
        <v>0</v>
      </c>
      <c r="F15" s="25">
        <f>'第一次考查'!I8</f>
        <v>0</v>
      </c>
    </row>
    <row r="16" spans="2:4" ht="16.5">
      <c r="B16" s="13" t="s">
        <v>17</v>
      </c>
      <c r="C16" s="98" t="e">
        <f aca="true" t="shared" si="0" ref="C16:D21">C5</f>
        <v>#DIV/0!</v>
      </c>
      <c r="D16" s="98" t="e">
        <f>D5</f>
        <v>#DIV/0!</v>
      </c>
    </row>
    <row r="17" spans="1:4" ht="15.75" customHeight="1">
      <c r="A17" s="126" t="str">
        <f>A6</f>
        <v>95分~100分人數</v>
      </c>
      <c r="B17" s="127"/>
      <c r="C17" s="99">
        <f t="shared" si="0"/>
        <v>0</v>
      </c>
      <c r="D17" s="99">
        <f t="shared" si="0"/>
        <v>0</v>
      </c>
    </row>
    <row r="18" spans="1:7" ht="15.75" customHeight="1">
      <c r="A18" s="126" t="str">
        <f>A7</f>
        <v>90分~94分人數</v>
      </c>
      <c r="B18" s="127"/>
      <c r="C18" s="99">
        <f t="shared" si="0"/>
        <v>0</v>
      </c>
      <c r="D18" s="99">
        <f t="shared" si="0"/>
        <v>0</v>
      </c>
      <c r="E18" s="13"/>
      <c r="F18" s="46"/>
      <c r="G18" s="46"/>
    </row>
    <row r="19" spans="1:7" ht="15.75" customHeight="1">
      <c r="A19" s="126" t="str">
        <f>A8</f>
        <v>85分~89分人數</v>
      </c>
      <c r="B19" s="127"/>
      <c r="C19" s="99">
        <f t="shared" si="0"/>
        <v>0</v>
      </c>
      <c r="D19" s="99">
        <f t="shared" si="0"/>
        <v>0</v>
      </c>
      <c r="E19" s="13"/>
      <c r="F19" s="46"/>
      <c r="G19" s="46"/>
    </row>
    <row r="20" spans="1:7" ht="15.75" customHeight="1">
      <c r="A20" s="126" t="str">
        <f>A9</f>
        <v>80分~84分人數</v>
      </c>
      <c r="B20" s="127"/>
      <c r="C20" s="99">
        <f t="shared" si="0"/>
        <v>0</v>
      </c>
      <c r="D20" s="99">
        <f t="shared" si="0"/>
        <v>0</v>
      </c>
      <c r="E20" s="13"/>
      <c r="F20" s="46"/>
      <c r="G20" s="46"/>
    </row>
    <row r="21" spans="1:8" ht="15.75" customHeight="1">
      <c r="A21" s="126" t="str">
        <f>A10</f>
        <v>79分以下人數</v>
      </c>
      <c r="B21" s="127"/>
      <c r="C21" s="99">
        <f t="shared" si="0"/>
        <v>0</v>
      </c>
      <c r="D21" s="99">
        <f t="shared" si="0"/>
        <v>0</v>
      </c>
      <c r="E21" s="13"/>
      <c r="F21" s="13" t="s">
        <v>22</v>
      </c>
      <c r="G21" s="42"/>
      <c r="H21" s="42"/>
    </row>
    <row r="23" spans="1:8" ht="16.5">
      <c r="A23" s="125" t="str">
        <f>A1</f>
        <v>花蓮縣玉里鎮中城國民小學106學年度第1學期</v>
      </c>
      <c r="B23" s="125"/>
      <c r="C23" s="125"/>
      <c r="D23" s="125"/>
      <c r="E23" s="125"/>
      <c r="F23" s="125" t="s">
        <v>21</v>
      </c>
      <c r="G23" s="125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>A3</f>
        <v>座號</v>
      </c>
      <c r="B25" s="18" t="str">
        <f>B3</f>
        <v>姓名</v>
      </c>
      <c r="C25" s="18" t="str">
        <f>C3</f>
        <v>國語</v>
      </c>
      <c r="D25" s="18" t="str">
        <f>'第一次考查'!D5</f>
        <v>數學</v>
      </c>
      <c r="E25" s="18" t="str">
        <f>E3</f>
        <v>總分</v>
      </c>
      <c r="F25" s="18" t="str">
        <f>F3</f>
        <v>平均</v>
      </c>
      <c r="G25" s="93"/>
      <c r="H25" s="93"/>
    </row>
    <row r="26" spans="1:6" ht="16.5">
      <c r="A26" s="19">
        <f>'第一次考查'!A9</f>
        <v>3</v>
      </c>
      <c r="B26" s="31">
        <f>'第一次考查'!B9</f>
        <v>0</v>
      </c>
      <c r="C26" s="19">
        <f>'第一次考查'!C9</f>
        <v>0</v>
      </c>
      <c r="D26" s="19">
        <f>'第一次考查'!D9</f>
        <v>0</v>
      </c>
      <c r="E26" s="19">
        <f>'第一次考查'!H9</f>
        <v>0</v>
      </c>
      <c r="F26" s="25">
        <f>'第一次考查'!I9</f>
        <v>0</v>
      </c>
    </row>
    <row r="27" spans="2:4" ht="16.5">
      <c r="B27" s="13" t="s">
        <v>17</v>
      </c>
      <c r="C27" s="98" t="e">
        <f aca="true" t="shared" si="1" ref="C27:D32">C5</f>
        <v>#DIV/0!</v>
      </c>
      <c r="D27" s="98" t="e">
        <f>D5</f>
        <v>#DIV/0!</v>
      </c>
    </row>
    <row r="28" spans="1:4" ht="15.75" customHeight="1">
      <c r="A28" s="126" t="str">
        <f>A6</f>
        <v>95分~100分人數</v>
      </c>
      <c r="B28" s="127"/>
      <c r="C28" s="99">
        <f t="shared" si="1"/>
        <v>0</v>
      </c>
      <c r="D28" s="99">
        <f t="shared" si="1"/>
        <v>0</v>
      </c>
    </row>
    <row r="29" spans="1:7" ht="15.75" customHeight="1">
      <c r="A29" s="126" t="str">
        <f>A7</f>
        <v>90分~94分人數</v>
      </c>
      <c r="B29" s="127"/>
      <c r="C29" s="99">
        <f t="shared" si="1"/>
        <v>0</v>
      </c>
      <c r="D29" s="99">
        <f t="shared" si="1"/>
        <v>0</v>
      </c>
      <c r="E29" s="13"/>
      <c r="F29" s="46"/>
      <c r="G29" s="46"/>
    </row>
    <row r="30" spans="1:5" ht="15.75" customHeight="1">
      <c r="A30" s="126" t="str">
        <f>A8</f>
        <v>85分~89分人數</v>
      </c>
      <c r="B30" s="127"/>
      <c r="C30" s="99">
        <f t="shared" si="1"/>
        <v>0</v>
      </c>
      <c r="D30" s="99">
        <f t="shared" si="1"/>
        <v>0</v>
      </c>
      <c r="E30" s="13"/>
    </row>
    <row r="31" spans="1:7" ht="15.75" customHeight="1">
      <c r="A31" s="126" t="str">
        <f>A9</f>
        <v>80分~84分人數</v>
      </c>
      <c r="B31" s="127"/>
      <c r="C31" s="99">
        <f t="shared" si="1"/>
        <v>0</v>
      </c>
      <c r="D31" s="99">
        <f t="shared" si="1"/>
        <v>0</v>
      </c>
      <c r="E31" s="13"/>
      <c r="F31" s="46"/>
      <c r="G31" s="46"/>
    </row>
    <row r="32" spans="1:8" ht="15.75" customHeight="1">
      <c r="A32" s="126" t="str">
        <f>A10</f>
        <v>79分以下人數</v>
      </c>
      <c r="B32" s="127"/>
      <c r="C32" s="99">
        <f t="shared" si="1"/>
        <v>0</v>
      </c>
      <c r="D32" s="99">
        <f t="shared" si="1"/>
        <v>0</v>
      </c>
      <c r="F32" s="13" t="s">
        <v>22</v>
      </c>
      <c r="G32" s="42"/>
      <c r="H32" s="42"/>
    </row>
    <row r="34" spans="1:8" ht="16.5">
      <c r="A34" s="125" t="str">
        <f>A1</f>
        <v>花蓮縣玉里鎮中城國民小學106學年度第1學期</v>
      </c>
      <c r="B34" s="125"/>
      <c r="C34" s="125"/>
      <c r="D34" s="125"/>
      <c r="E34" s="125"/>
      <c r="F34" s="125" t="s">
        <v>21</v>
      </c>
      <c r="G34" s="125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>A3</f>
        <v>座號</v>
      </c>
      <c r="B36" s="18" t="str">
        <f>B3</f>
        <v>姓名</v>
      </c>
      <c r="C36" s="18" t="str">
        <f>C3</f>
        <v>國語</v>
      </c>
      <c r="D36" s="18" t="str">
        <f>'第一次考查'!D5</f>
        <v>數學</v>
      </c>
      <c r="E36" s="18" t="str">
        <f>E3</f>
        <v>總分</v>
      </c>
      <c r="F36" s="18" t="str">
        <f>F3</f>
        <v>平均</v>
      </c>
      <c r="G36" s="93"/>
      <c r="H36" s="93"/>
    </row>
    <row r="37" spans="1:6" ht="16.5">
      <c r="A37" s="19">
        <f>'第一次考查'!A10</f>
        <v>4</v>
      </c>
      <c r="B37" s="31">
        <f>'第一次考查'!B10</f>
        <v>0</v>
      </c>
      <c r="C37" s="19">
        <f>'第一次考查'!C10</f>
        <v>0</v>
      </c>
      <c r="D37" s="19">
        <f>'第一次考查'!D10</f>
        <v>0</v>
      </c>
      <c r="E37" s="19">
        <f>'第一次考查'!H10</f>
        <v>0</v>
      </c>
      <c r="F37" s="25">
        <f>'第一次考查'!I10</f>
        <v>0</v>
      </c>
    </row>
    <row r="38" spans="2:4" ht="16.5">
      <c r="B38" s="13" t="s">
        <v>17</v>
      </c>
      <c r="C38" s="98" t="e">
        <f aca="true" t="shared" si="2" ref="C38:D43">C5</f>
        <v>#DIV/0!</v>
      </c>
      <c r="D38" s="98" t="e">
        <f>D5</f>
        <v>#DIV/0!</v>
      </c>
    </row>
    <row r="39" spans="1:7" ht="15.75" customHeight="1">
      <c r="A39" s="126" t="str">
        <f>A6</f>
        <v>95分~100分人數</v>
      </c>
      <c r="B39" s="127"/>
      <c r="C39" s="99">
        <f t="shared" si="2"/>
        <v>0</v>
      </c>
      <c r="D39" s="99">
        <f t="shared" si="2"/>
        <v>0</v>
      </c>
      <c r="E39" s="13"/>
      <c r="F39" s="46"/>
      <c r="G39" s="46"/>
    </row>
    <row r="40" spans="1:7" ht="15.75" customHeight="1">
      <c r="A40" s="126" t="str">
        <f>A7</f>
        <v>90分~94分人數</v>
      </c>
      <c r="B40" s="127"/>
      <c r="C40" s="99">
        <f t="shared" si="2"/>
        <v>0</v>
      </c>
      <c r="D40" s="99">
        <f t="shared" si="2"/>
        <v>0</v>
      </c>
      <c r="E40" s="13"/>
      <c r="F40" s="46"/>
      <c r="G40" s="46"/>
    </row>
    <row r="41" spans="1:7" ht="15.75" customHeight="1">
      <c r="A41" s="126" t="str">
        <f>A8</f>
        <v>85分~89分人數</v>
      </c>
      <c r="B41" s="127"/>
      <c r="C41" s="99">
        <f t="shared" si="2"/>
        <v>0</v>
      </c>
      <c r="D41" s="99">
        <f t="shared" si="2"/>
        <v>0</v>
      </c>
      <c r="E41" s="13"/>
      <c r="F41" s="46"/>
      <c r="G41" s="46"/>
    </row>
    <row r="42" spans="1:7" ht="15.75" customHeight="1">
      <c r="A42" s="126" t="str">
        <f>A9</f>
        <v>80分~84分人數</v>
      </c>
      <c r="B42" s="127"/>
      <c r="C42" s="99">
        <f t="shared" si="2"/>
        <v>0</v>
      </c>
      <c r="D42" s="99">
        <f t="shared" si="2"/>
        <v>0</v>
      </c>
      <c r="E42" s="13"/>
      <c r="F42" s="46"/>
      <c r="G42" s="46"/>
    </row>
    <row r="43" spans="1:8" ht="15.75" customHeight="1">
      <c r="A43" s="126" t="str">
        <f>A10</f>
        <v>79分以下人數</v>
      </c>
      <c r="B43" s="127"/>
      <c r="C43" s="99">
        <f t="shared" si="2"/>
        <v>0</v>
      </c>
      <c r="D43" s="99">
        <f t="shared" si="2"/>
        <v>0</v>
      </c>
      <c r="E43" s="13"/>
      <c r="F43" s="13" t="s">
        <v>22</v>
      </c>
      <c r="G43" s="42"/>
      <c r="H43" s="42"/>
    </row>
    <row r="45" spans="1:8" ht="16.5">
      <c r="A45" s="125" t="str">
        <f>A1</f>
        <v>花蓮縣玉里鎮中城國民小學106學年度第1學期</v>
      </c>
      <c r="B45" s="125"/>
      <c r="C45" s="125"/>
      <c r="D45" s="125"/>
      <c r="E45" s="125"/>
      <c r="F45" s="125" t="s">
        <v>21</v>
      </c>
      <c r="G45" s="125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>A3</f>
        <v>座號</v>
      </c>
      <c r="B47" s="18" t="str">
        <f>B3</f>
        <v>姓名</v>
      </c>
      <c r="C47" s="18" t="str">
        <f>C3</f>
        <v>國語</v>
      </c>
      <c r="D47" s="18" t="str">
        <f>'第一次考查'!D5</f>
        <v>數學</v>
      </c>
      <c r="E47" s="18" t="str">
        <f>E3</f>
        <v>總分</v>
      </c>
      <c r="F47" s="18" t="str">
        <f>F3</f>
        <v>平均</v>
      </c>
      <c r="G47" s="93"/>
      <c r="H47" s="93"/>
    </row>
    <row r="48" spans="1:6" ht="16.5">
      <c r="A48" s="19">
        <f>'第一次考查'!A11</f>
        <v>5</v>
      </c>
      <c r="B48" s="31">
        <f>'第一次考查'!B11</f>
        <v>0</v>
      </c>
      <c r="C48" s="19">
        <f>'第一次考查'!C11</f>
        <v>0</v>
      </c>
      <c r="D48" s="19">
        <f>'第一次考查'!D11</f>
        <v>0</v>
      </c>
      <c r="E48" s="19">
        <f>'第一次考查'!H11</f>
        <v>0</v>
      </c>
      <c r="F48" s="25">
        <f>'第一次考查'!I11</f>
        <v>0</v>
      </c>
    </row>
    <row r="49" spans="2:4" ht="16.5">
      <c r="B49" s="13" t="s">
        <v>17</v>
      </c>
      <c r="C49" s="98" t="e">
        <f aca="true" t="shared" si="3" ref="C49:D54">C5</f>
        <v>#DIV/0!</v>
      </c>
      <c r="D49" s="98" t="e">
        <f>D5</f>
        <v>#DIV/0!</v>
      </c>
    </row>
    <row r="50" spans="1:7" ht="15.75" customHeight="1">
      <c r="A50" s="126" t="str">
        <f>A6</f>
        <v>95分~100分人數</v>
      </c>
      <c r="B50" s="127"/>
      <c r="C50" s="99">
        <f t="shared" si="3"/>
        <v>0</v>
      </c>
      <c r="D50" s="99">
        <f t="shared" si="3"/>
        <v>0</v>
      </c>
      <c r="E50" s="13"/>
      <c r="F50" s="46"/>
      <c r="G50" s="46"/>
    </row>
    <row r="51" spans="1:7" ht="15.75" customHeight="1">
      <c r="A51" s="126" t="str">
        <f>A7</f>
        <v>90分~94分人數</v>
      </c>
      <c r="B51" s="127"/>
      <c r="C51" s="99">
        <f t="shared" si="3"/>
        <v>0</v>
      </c>
      <c r="D51" s="99">
        <f t="shared" si="3"/>
        <v>0</v>
      </c>
      <c r="E51" s="13"/>
      <c r="F51" s="46"/>
      <c r="G51" s="46"/>
    </row>
    <row r="52" spans="1:7" ht="15.75" customHeight="1">
      <c r="A52" s="126" t="str">
        <f>A8</f>
        <v>85分~89分人數</v>
      </c>
      <c r="B52" s="127"/>
      <c r="C52" s="99">
        <f t="shared" si="3"/>
        <v>0</v>
      </c>
      <c r="D52" s="99">
        <f t="shared" si="3"/>
        <v>0</v>
      </c>
      <c r="E52" s="13"/>
      <c r="F52" s="46"/>
      <c r="G52" s="46"/>
    </row>
    <row r="53" spans="1:7" ht="15.75" customHeight="1">
      <c r="A53" s="126" t="str">
        <f>A9</f>
        <v>80分~84分人數</v>
      </c>
      <c r="B53" s="127"/>
      <c r="C53" s="99">
        <f t="shared" si="3"/>
        <v>0</v>
      </c>
      <c r="D53" s="99">
        <f t="shared" si="3"/>
        <v>0</v>
      </c>
      <c r="E53" s="13"/>
      <c r="F53" s="46"/>
      <c r="G53" s="46"/>
    </row>
    <row r="54" spans="1:8" ht="15.75" customHeight="1">
      <c r="A54" s="126" t="str">
        <f>A10</f>
        <v>79分以下人數</v>
      </c>
      <c r="B54" s="127"/>
      <c r="C54" s="99">
        <f t="shared" si="3"/>
        <v>0</v>
      </c>
      <c r="D54" s="99">
        <f t="shared" si="3"/>
        <v>0</v>
      </c>
      <c r="E54" s="13"/>
      <c r="F54" s="13" t="s">
        <v>22</v>
      </c>
      <c r="G54" s="42"/>
      <c r="H54" s="42"/>
    </row>
    <row r="55" spans="1:8" ht="15.75" customHeight="1">
      <c r="A55" s="94"/>
      <c r="B55" s="95"/>
      <c r="C55" s="87"/>
      <c r="D55" s="87"/>
      <c r="E55" s="13"/>
      <c r="F55" s="13"/>
      <c r="G55" s="46"/>
      <c r="H55" s="46"/>
    </row>
    <row r="56" spans="1:8" ht="16.5">
      <c r="A56" s="125" t="str">
        <f>A1</f>
        <v>花蓮縣玉里鎮中城國民小學106學年度第1學期</v>
      </c>
      <c r="B56" s="125"/>
      <c r="C56" s="125"/>
      <c r="D56" s="125"/>
      <c r="E56" s="125"/>
      <c r="F56" s="125" t="s">
        <v>21</v>
      </c>
      <c r="G56" s="125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>A3</f>
        <v>座號</v>
      </c>
      <c r="B58" s="18" t="str">
        <f>B3</f>
        <v>姓名</v>
      </c>
      <c r="C58" s="18" t="str">
        <f>C3</f>
        <v>國語</v>
      </c>
      <c r="D58" s="18" t="str">
        <f>'第一次考查'!D5</f>
        <v>數學</v>
      </c>
      <c r="E58" s="18" t="str">
        <f>E3</f>
        <v>總分</v>
      </c>
      <c r="F58" s="18" t="str">
        <f>F3</f>
        <v>平均</v>
      </c>
      <c r="G58" s="93"/>
      <c r="H58" s="93"/>
    </row>
    <row r="59" spans="1:6" ht="16.5">
      <c r="A59" s="19">
        <f>'第一次考查'!A12</f>
        <v>6</v>
      </c>
      <c r="B59" s="31">
        <f>'第一次考查'!B12</f>
        <v>0</v>
      </c>
      <c r="C59" s="19">
        <f>'第一次考查'!C12</f>
        <v>0</v>
      </c>
      <c r="D59" s="19">
        <f>'第一次考查'!D12</f>
        <v>0</v>
      </c>
      <c r="E59" s="19">
        <f>'第一次考查'!H12</f>
        <v>0</v>
      </c>
      <c r="F59" s="25">
        <f>'第一次考查'!I12</f>
        <v>0</v>
      </c>
    </row>
    <row r="60" spans="2:4" ht="16.5">
      <c r="B60" s="13" t="s">
        <v>17</v>
      </c>
      <c r="C60" s="98" t="e">
        <f aca="true" t="shared" si="4" ref="C60:D65">C5</f>
        <v>#DIV/0!</v>
      </c>
      <c r="D60" s="98" t="e">
        <f>D5</f>
        <v>#DIV/0!</v>
      </c>
    </row>
    <row r="61" spans="1:4" ht="15.75" customHeight="1">
      <c r="A61" s="126" t="str">
        <f>A6</f>
        <v>95分~100分人數</v>
      </c>
      <c r="B61" s="127"/>
      <c r="C61" s="99">
        <f t="shared" si="4"/>
        <v>0</v>
      </c>
      <c r="D61" s="99">
        <f t="shared" si="4"/>
        <v>0</v>
      </c>
    </row>
    <row r="62" spans="1:7" ht="15.75" customHeight="1">
      <c r="A62" s="126" t="str">
        <f>A7</f>
        <v>90分~94分人數</v>
      </c>
      <c r="B62" s="127"/>
      <c r="C62" s="99">
        <f t="shared" si="4"/>
        <v>0</v>
      </c>
      <c r="D62" s="99">
        <f t="shared" si="4"/>
        <v>0</v>
      </c>
      <c r="E62" s="13"/>
      <c r="F62" s="46"/>
      <c r="G62" s="46"/>
    </row>
    <row r="63" spans="1:7" ht="15.75" customHeight="1">
      <c r="A63" s="126" t="str">
        <f>A8</f>
        <v>85分~89分人數</v>
      </c>
      <c r="B63" s="127"/>
      <c r="C63" s="99">
        <f t="shared" si="4"/>
        <v>0</v>
      </c>
      <c r="D63" s="99">
        <f t="shared" si="4"/>
        <v>0</v>
      </c>
      <c r="E63" s="13"/>
      <c r="F63" s="46"/>
      <c r="G63" s="46"/>
    </row>
    <row r="64" spans="1:7" ht="15.75" customHeight="1">
      <c r="A64" s="126" t="str">
        <f>A9</f>
        <v>80分~84分人數</v>
      </c>
      <c r="B64" s="127"/>
      <c r="C64" s="99">
        <f t="shared" si="4"/>
        <v>0</v>
      </c>
      <c r="D64" s="99">
        <f t="shared" si="4"/>
        <v>0</v>
      </c>
      <c r="E64" s="13"/>
      <c r="F64" s="46"/>
      <c r="G64" s="46"/>
    </row>
    <row r="65" spans="1:8" ht="15.75" customHeight="1">
      <c r="A65" s="126" t="str">
        <f>A10</f>
        <v>79分以下人數</v>
      </c>
      <c r="B65" s="127"/>
      <c r="C65" s="99">
        <f t="shared" si="4"/>
        <v>0</v>
      </c>
      <c r="D65" s="99">
        <f t="shared" si="4"/>
        <v>0</v>
      </c>
      <c r="E65" s="13"/>
      <c r="F65" s="13" t="s">
        <v>22</v>
      </c>
      <c r="G65" s="42"/>
      <c r="H65" s="42"/>
    </row>
    <row r="67" spans="1:8" ht="16.5">
      <c r="A67" s="125" t="str">
        <f>A1</f>
        <v>花蓮縣玉里鎮中城國民小學106學年度第1學期</v>
      </c>
      <c r="B67" s="125"/>
      <c r="C67" s="125"/>
      <c r="D67" s="125"/>
      <c r="E67" s="125"/>
      <c r="F67" s="125" t="s">
        <v>21</v>
      </c>
      <c r="G67" s="125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>A3</f>
        <v>座號</v>
      </c>
      <c r="B69" s="18" t="str">
        <f>B3</f>
        <v>姓名</v>
      </c>
      <c r="C69" s="18" t="str">
        <f>C3</f>
        <v>國語</v>
      </c>
      <c r="D69" s="18" t="str">
        <f>'第一次考查'!D5</f>
        <v>數學</v>
      </c>
      <c r="E69" s="18" t="str">
        <f>E3</f>
        <v>總分</v>
      </c>
      <c r="F69" s="18" t="str">
        <f>F3</f>
        <v>平均</v>
      </c>
      <c r="G69" s="93"/>
      <c r="H69" s="93"/>
    </row>
    <row r="70" spans="1:6" ht="16.5">
      <c r="A70" s="19">
        <f>'第一次考查'!A13</f>
        <v>7</v>
      </c>
      <c r="B70" s="31">
        <f>'第一次考查'!B13</f>
        <v>0</v>
      </c>
      <c r="C70" s="19">
        <f>'第一次考查'!C13</f>
        <v>0</v>
      </c>
      <c r="D70" s="19">
        <f>'第一次考查'!D13</f>
        <v>0</v>
      </c>
      <c r="E70" s="19">
        <f>'第一次考查'!H13</f>
        <v>0</v>
      </c>
      <c r="F70" s="25">
        <f>'第一次考查'!I13</f>
        <v>0</v>
      </c>
    </row>
    <row r="71" spans="2:4" ht="16.5">
      <c r="B71" s="13" t="s">
        <v>17</v>
      </c>
      <c r="C71" s="98" t="e">
        <f aca="true" t="shared" si="5" ref="C71:D76">C5</f>
        <v>#DIV/0!</v>
      </c>
      <c r="D71" s="98" t="e">
        <f>D5</f>
        <v>#DIV/0!</v>
      </c>
    </row>
    <row r="72" spans="1:4" ht="15.75" customHeight="1">
      <c r="A72" s="126" t="str">
        <f>A6</f>
        <v>95分~100分人數</v>
      </c>
      <c r="B72" s="127"/>
      <c r="C72" s="99">
        <f t="shared" si="5"/>
        <v>0</v>
      </c>
      <c r="D72" s="99">
        <f t="shared" si="5"/>
        <v>0</v>
      </c>
    </row>
    <row r="73" spans="1:4" ht="15.75" customHeight="1">
      <c r="A73" s="126" t="str">
        <f>A7</f>
        <v>90分~94分人數</v>
      </c>
      <c r="B73" s="127"/>
      <c r="C73" s="99">
        <f t="shared" si="5"/>
        <v>0</v>
      </c>
      <c r="D73" s="99">
        <f t="shared" si="5"/>
        <v>0</v>
      </c>
    </row>
    <row r="74" spans="1:4" ht="15.75" customHeight="1">
      <c r="A74" s="126" t="str">
        <f>A8</f>
        <v>85分~89分人數</v>
      </c>
      <c r="B74" s="127"/>
      <c r="C74" s="99">
        <f t="shared" si="5"/>
        <v>0</v>
      </c>
      <c r="D74" s="99">
        <f t="shared" si="5"/>
        <v>0</v>
      </c>
    </row>
    <row r="75" spans="1:4" ht="15.75" customHeight="1">
      <c r="A75" s="126" t="str">
        <f>A9</f>
        <v>80分~84分人數</v>
      </c>
      <c r="B75" s="127"/>
      <c r="C75" s="99">
        <f t="shared" si="5"/>
        <v>0</v>
      </c>
      <c r="D75" s="99">
        <f t="shared" si="5"/>
        <v>0</v>
      </c>
    </row>
    <row r="76" spans="1:8" ht="15.75" customHeight="1">
      <c r="A76" s="126" t="str">
        <f>A10</f>
        <v>79分以下人數</v>
      </c>
      <c r="B76" s="127"/>
      <c r="C76" s="99">
        <f t="shared" si="5"/>
        <v>0</v>
      </c>
      <c r="D76" s="99">
        <f t="shared" si="5"/>
        <v>0</v>
      </c>
      <c r="F76" s="13" t="s">
        <v>22</v>
      </c>
      <c r="G76" s="42"/>
      <c r="H76" s="42"/>
    </row>
    <row r="78" spans="1:8" ht="16.5">
      <c r="A78" s="125" t="str">
        <f>A1</f>
        <v>花蓮縣玉里鎮中城國民小學106學年度第1學期</v>
      </c>
      <c r="B78" s="125"/>
      <c r="C78" s="125"/>
      <c r="D78" s="125"/>
      <c r="E78" s="125"/>
      <c r="F78" s="125" t="s">
        <v>21</v>
      </c>
      <c r="G78" s="125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>A3</f>
        <v>座號</v>
      </c>
      <c r="B80" s="18" t="str">
        <f>B3</f>
        <v>姓名</v>
      </c>
      <c r="C80" s="18" t="str">
        <f>C3</f>
        <v>國語</v>
      </c>
      <c r="D80" s="18" t="str">
        <f>'第一次考查'!D5</f>
        <v>數學</v>
      </c>
      <c r="E80" s="18" t="str">
        <f>E3</f>
        <v>總分</v>
      </c>
      <c r="F80" s="18" t="str">
        <f>F3</f>
        <v>平均</v>
      </c>
      <c r="G80" s="93"/>
      <c r="H80" s="93"/>
    </row>
    <row r="81" spans="1:6" ht="16.5">
      <c r="A81" s="19">
        <f>'第一次考查'!A14</f>
        <v>8</v>
      </c>
      <c r="B81" s="31">
        <f>'第一次考查'!B14</f>
        <v>0</v>
      </c>
      <c r="C81" s="19">
        <f>'第一次考查'!C14</f>
        <v>0</v>
      </c>
      <c r="D81" s="19">
        <f>'第一次考查'!D14</f>
        <v>0</v>
      </c>
      <c r="E81" s="19">
        <f>'第一次考查'!H14</f>
        <v>0</v>
      </c>
      <c r="F81" s="25">
        <f>'第一次考查'!I14</f>
        <v>0</v>
      </c>
    </row>
    <row r="82" spans="2:4" ht="16.5">
      <c r="B82" s="13" t="s">
        <v>17</v>
      </c>
      <c r="C82" s="98" t="e">
        <f aca="true" t="shared" si="6" ref="C82:D87">C5</f>
        <v>#DIV/0!</v>
      </c>
      <c r="D82" s="98" t="e">
        <f>D5</f>
        <v>#DIV/0!</v>
      </c>
    </row>
    <row r="83" spans="1:4" ht="15.75" customHeight="1">
      <c r="A83" s="126" t="str">
        <f>A6</f>
        <v>95分~100分人數</v>
      </c>
      <c r="B83" s="127"/>
      <c r="C83" s="99">
        <f t="shared" si="6"/>
        <v>0</v>
      </c>
      <c r="D83" s="99">
        <f t="shared" si="6"/>
        <v>0</v>
      </c>
    </row>
    <row r="84" spans="1:7" ht="15.75" customHeight="1">
      <c r="A84" s="126" t="str">
        <f>A7</f>
        <v>90分~94分人數</v>
      </c>
      <c r="B84" s="127"/>
      <c r="C84" s="99">
        <f t="shared" si="6"/>
        <v>0</v>
      </c>
      <c r="D84" s="99">
        <f t="shared" si="6"/>
        <v>0</v>
      </c>
      <c r="E84" s="13"/>
      <c r="F84" s="46"/>
      <c r="G84" s="46"/>
    </row>
    <row r="85" spans="1:7" ht="15.75" customHeight="1">
      <c r="A85" s="126" t="str">
        <f>A8</f>
        <v>85分~89分人數</v>
      </c>
      <c r="B85" s="127"/>
      <c r="C85" s="99">
        <f t="shared" si="6"/>
        <v>0</v>
      </c>
      <c r="D85" s="99">
        <f t="shared" si="6"/>
        <v>0</v>
      </c>
      <c r="E85" s="13"/>
      <c r="F85" s="46"/>
      <c r="G85" s="46"/>
    </row>
    <row r="86" spans="1:7" ht="15.75" customHeight="1">
      <c r="A86" s="126" t="str">
        <f>A9</f>
        <v>80分~84分人數</v>
      </c>
      <c r="B86" s="127"/>
      <c r="C86" s="99">
        <f t="shared" si="6"/>
        <v>0</v>
      </c>
      <c r="D86" s="99">
        <f t="shared" si="6"/>
        <v>0</v>
      </c>
      <c r="E86" s="13"/>
      <c r="F86" s="46"/>
      <c r="G86" s="46"/>
    </row>
    <row r="87" spans="1:8" ht="15.75" customHeight="1">
      <c r="A87" s="126" t="str">
        <f>A10</f>
        <v>79分以下人數</v>
      </c>
      <c r="B87" s="127"/>
      <c r="C87" s="99">
        <f t="shared" si="6"/>
        <v>0</v>
      </c>
      <c r="D87" s="99">
        <f t="shared" si="6"/>
        <v>0</v>
      </c>
      <c r="E87" s="13"/>
      <c r="F87" s="13" t="s">
        <v>22</v>
      </c>
      <c r="G87" s="42"/>
      <c r="H87" s="42"/>
    </row>
    <row r="89" spans="1:8" ht="16.5">
      <c r="A89" s="125" t="str">
        <f>A1</f>
        <v>花蓮縣玉里鎮中城國民小學106學年度第1學期</v>
      </c>
      <c r="B89" s="125"/>
      <c r="C89" s="125"/>
      <c r="D89" s="125"/>
      <c r="E89" s="125"/>
      <c r="F89" s="125" t="s">
        <v>21</v>
      </c>
      <c r="G89" s="125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>A3</f>
        <v>座號</v>
      </c>
      <c r="B91" s="18" t="str">
        <f>B3</f>
        <v>姓名</v>
      </c>
      <c r="C91" s="18" t="str">
        <f>C3</f>
        <v>國語</v>
      </c>
      <c r="D91" s="18" t="str">
        <f>'第一次考查'!D5</f>
        <v>數學</v>
      </c>
      <c r="E91" s="18" t="str">
        <f>E3</f>
        <v>總分</v>
      </c>
      <c r="F91" s="18" t="str">
        <f>F3</f>
        <v>平均</v>
      </c>
      <c r="G91" s="93"/>
      <c r="H91" s="93"/>
    </row>
    <row r="92" spans="1:6" ht="16.5">
      <c r="A92" s="19">
        <f>'第一次考查'!A15</f>
        <v>9</v>
      </c>
      <c r="B92" s="31">
        <f>'第一次考查'!B15</f>
        <v>0</v>
      </c>
      <c r="C92" s="19">
        <f>'第一次考查'!C15</f>
        <v>0</v>
      </c>
      <c r="D92" s="19">
        <f>'第一次考查'!D15</f>
        <v>0</v>
      </c>
      <c r="E92" s="19">
        <f>'第一次考查'!H15</f>
        <v>0</v>
      </c>
      <c r="F92" s="25">
        <f>'第一次考查'!I15</f>
        <v>0</v>
      </c>
    </row>
    <row r="93" spans="2:4" ht="16.5">
      <c r="B93" s="13" t="s">
        <v>17</v>
      </c>
      <c r="C93" s="98" t="e">
        <f aca="true" t="shared" si="7" ref="C93:D98">C5</f>
        <v>#DIV/0!</v>
      </c>
      <c r="D93" s="98" t="e">
        <f>D5</f>
        <v>#DIV/0!</v>
      </c>
    </row>
    <row r="94" spans="1:4" ht="15.75" customHeight="1">
      <c r="A94" s="126" t="str">
        <f>A6</f>
        <v>95分~100分人數</v>
      </c>
      <c r="B94" s="127"/>
      <c r="C94" s="99">
        <f t="shared" si="7"/>
        <v>0</v>
      </c>
      <c r="D94" s="99">
        <f t="shared" si="7"/>
        <v>0</v>
      </c>
    </row>
    <row r="95" spans="1:7" ht="15.75" customHeight="1">
      <c r="A95" s="126" t="str">
        <f>A7</f>
        <v>90分~94分人數</v>
      </c>
      <c r="B95" s="127"/>
      <c r="C95" s="99">
        <f t="shared" si="7"/>
        <v>0</v>
      </c>
      <c r="D95" s="99">
        <f t="shared" si="7"/>
        <v>0</v>
      </c>
      <c r="E95" s="13"/>
      <c r="F95" s="46"/>
      <c r="G95" s="46"/>
    </row>
    <row r="96" spans="1:7" ht="15.75" customHeight="1">
      <c r="A96" s="126" t="str">
        <f>A8</f>
        <v>85分~89分人數</v>
      </c>
      <c r="B96" s="127"/>
      <c r="C96" s="99">
        <f t="shared" si="7"/>
        <v>0</v>
      </c>
      <c r="D96" s="99">
        <f t="shared" si="7"/>
        <v>0</v>
      </c>
      <c r="E96" s="13"/>
      <c r="F96" s="46"/>
      <c r="G96" s="46"/>
    </row>
    <row r="97" spans="1:7" ht="15.75" customHeight="1">
      <c r="A97" s="126" t="str">
        <f>A9</f>
        <v>80分~84分人數</v>
      </c>
      <c r="B97" s="127"/>
      <c r="C97" s="99">
        <f t="shared" si="7"/>
        <v>0</v>
      </c>
      <c r="D97" s="99">
        <f t="shared" si="7"/>
        <v>0</v>
      </c>
      <c r="E97" s="13"/>
      <c r="F97" s="46"/>
      <c r="G97" s="46"/>
    </row>
    <row r="98" spans="1:8" ht="15.75" customHeight="1">
      <c r="A98" s="126" t="str">
        <f>A10</f>
        <v>79分以下人數</v>
      </c>
      <c r="B98" s="127"/>
      <c r="C98" s="99">
        <f t="shared" si="7"/>
        <v>0</v>
      </c>
      <c r="D98" s="99">
        <f t="shared" si="7"/>
        <v>0</v>
      </c>
      <c r="E98" s="13"/>
      <c r="F98" s="13" t="s">
        <v>22</v>
      </c>
      <c r="G98" s="42"/>
      <c r="H98" s="42"/>
    </row>
    <row r="100" spans="1:8" ht="16.5">
      <c r="A100" s="125" t="str">
        <f>A1</f>
        <v>花蓮縣玉里鎮中城國民小學106學年度第1學期</v>
      </c>
      <c r="B100" s="125"/>
      <c r="C100" s="125"/>
      <c r="D100" s="125"/>
      <c r="E100" s="125"/>
      <c r="F100" s="125" t="s">
        <v>21</v>
      </c>
      <c r="G100" s="125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>A3</f>
        <v>座號</v>
      </c>
      <c r="B102" s="18" t="str">
        <f>B3</f>
        <v>姓名</v>
      </c>
      <c r="C102" s="18" t="str">
        <f>C3</f>
        <v>國語</v>
      </c>
      <c r="D102" s="18" t="str">
        <f>'第一次考查'!D5</f>
        <v>數學</v>
      </c>
      <c r="E102" s="18" t="str">
        <f>E3</f>
        <v>總分</v>
      </c>
      <c r="F102" s="18" t="str">
        <f>F3</f>
        <v>平均</v>
      </c>
      <c r="G102" s="93"/>
      <c r="H102" s="93"/>
    </row>
    <row r="103" spans="1:6" ht="16.5">
      <c r="A103" s="19">
        <f>'第一次考查'!A16</f>
        <v>10</v>
      </c>
      <c r="B103" s="31">
        <f>'第一次考查'!B16</f>
        <v>0</v>
      </c>
      <c r="C103" s="19">
        <f>'第一次考查'!C16</f>
        <v>0</v>
      </c>
      <c r="D103" s="19">
        <f>'第一次考查'!D16</f>
        <v>0</v>
      </c>
      <c r="E103" s="19">
        <f>'第一次考查'!H16</f>
        <v>0</v>
      </c>
      <c r="F103" s="25">
        <f>'第一次考查'!I16</f>
        <v>0</v>
      </c>
    </row>
    <row r="104" spans="2:4" ht="16.5">
      <c r="B104" s="13" t="s">
        <v>17</v>
      </c>
      <c r="C104" s="98" t="e">
        <f aca="true" t="shared" si="8" ref="C104:D109">C5</f>
        <v>#DIV/0!</v>
      </c>
      <c r="D104" s="98" t="e">
        <f>D5</f>
        <v>#DIV/0!</v>
      </c>
    </row>
    <row r="105" spans="1:4" ht="15.75" customHeight="1">
      <c r="A105" s="126" t="str">
        <f>A6</f>
        <v>95分~100分人數</v>
      </c>
      <c r="B105" s="127"/>
      <c r="C105" s="99">
        <f t="shared" si="8"/>
        <v>0</v>
      </c>
      <c r="D105" s="99">
        <f t="shared" si="8"/>
        <v>0</v>
      </c>
    </row>
    <row r="106" spans="1:7" ht="15.75" customHeight="1">
      <c r="A106" s="126" t="str">
        <f>A7</f>
        <v>90分~94分人數</v>
      </c>
      <c r="B106" s="127"/>
      <c r="C106" s="99">
        <f t="shared" si="8"/>
        <v>0</v>
      </c>
      <c r="D106" s="99">
        <f t="shared" si="8"/>
        <v>0</v>
      </c>
      <c r="E106" s="13"/>
      <c r="F106" s="46"/>
      <c r="G106" s="46"/>
    </row>
    <row r="107" spans="1:7" ht="15.75" customHeight="1">
      <c r="A107" s="126" t="str">
        <f>A8</f>
        <v>85分~89分人數</v>
      </c>
      <c r="B107" s="127"/>
      <c r="C107" s="99">
        <f t="shared" si="8"/>
        <v>0</v>
      </c>
      <c r="D107" s="99">
        <f t="shared" si="8"/>
        <v>0</v>
      </c>
      <c r="E107" s="13"/>
      <c r="F107" s="46"/>
      <c r="G107" s="46"/>
    </row>
    <row r="108" spans="1:7" ht="15.75" customHeight="1">
      <c r="A108" s="126" t="str">
        <f>A9</f>
        <v>80分~84分人數</v>
      </c>
      <c r="B108" s="127"/>
      <c r="C108" s="99">
        <f t="shared" si="8"/>
        <v>0</v>
      </c>
      <c r="D108" s="99">
        <f t="shared" si="8"/>
        <v>0</v>
      </c>
      <c r="E108" s="13"/>
      <c r="F108" s="46"/>
      <c r="G108" s="46"/>
    </row>
    <row r="109" spans="1:8" ht="15.75" customHeight="1">
      <c r="A109" s="126" t="str">
        <f>A10</f>
        <v>79分以下人數</v>
      </c>
      <c r="B109" s="127"/>
      <c r="C109" s="99">
        <f t="shared" si="8"/>
        <v>0</v>
      </c>
      <c r="D109" s="99">
        <f t="shared" si="8"/>
        <v>0</v>
      </c>
      <c r="E109" s="13"/>
      <c r="F109" s="13" t="s">
        <v>22</v>
      </c>
      <c r="G109" s="42"/>
      <c r="H109" s="42"/>
    </row>
    <row r="110" spans="1:8" ht="15.75" customHeight="1">
      <c r="A110" s="94"/>
      <c r="B110" s="95"/>
      <c r="C110" s="87"/>
      <c r="D110" s="87"/>
      <c r="E110" s="13"/>
      <c r="F110" s="13"/>
      <c r="G110" s="46"/>
      <c r="H110" s="46"/>
    </row>
    <row r="111" spans="1:8" ht="16.5">
      <c r="A111" s="125" t="str">
        <f>A1</f>
        <v>花蓮縣玉里鎮中城國民小學106學年度第1學期</v>
      </c>
      <c r="B111" s="125"/>
      <c r="C111" s="125"/>
      <c r="D111" s="125"/>
      <c r="E111" s="125"/>
      <c r="F111" s="125" t="s">
        <v>21</v>
      </c>
      <c r="G111" s="125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>A3</f>
        <v>座號</v>
      </c>
      <c r="B113" s="18" t="str">
        <f>B3</f>
        <v>姓名</v>
      </c>
      <c r="C113" s="18" t="str">
        <f>C3</f>
        <v>國語</v>
      </c>
      <c r="D113" s="18" t="str">
        <f>'第一次考查'!D5</f>
        <v>數學</v>
      </c>
      <c r="E113" s="18" t="str">
        <f>E3</f>
        <v>總分</v>
      </c>
      <c r="F113" s="18" t="str">
        <f>F3</f>
        <v>平均</v>
      </c>
      <c r="G113" s="93"/>
      <c r="H113" s="93"/>
    </row>
    <row r="114" spans="1:6" ht="16.5">
      <c r="A114" s="19">
        <f>'第一次考查'!A17</f>
        <v>11</v>
      </c>
      <c r="B114" s="31">
        <f>'第一次考查'!B17</f>
        <v>0</v>
      </c>
      <c r="C114" s="19">
        <f>'第一次考查'!C17</f>
        <v>0</v>
      </c>
      <c r="D114" s="19">
        <f>'第一次考查'!D17</f>
        <v>0</v>
      </c>
      <c r="E114" s="19">
        <f>'第一次考查'!H17</f>
        <v>0</v>
      </c>
      <c r="F114" s="25">
        <f>'第一次考查'!I17</f>
        <v>0</v>
      </c>
    </row>
    <row r="115" spans="2:4" ht="16.5">
      <c r="B115" s="13" t="s">
        <v>17</v>
      </c>
      <c r="C115" s="98" t="e">
        <f aca="true" t="shared" si="9" ref="C115:D120">C5</f>
        <v>#DIV/0!</v>
      </c>
      <c r="D115" s="98" t="e">
        <f>D5</f>
        <v>#DIV/0!</v>
      </c>
    </row>
    <row r="116" spans="1:4" ht="15.75" customHeight="1">
      <c r="A116" s="126" t="str">
        <f>A6</f>
        <v>95分~100分人數</v>
      </c>
      <c r="B116" s="127"/>
      <c r="C116" s="99">
        <f t="shared" si="9"/>
        <v>0</v>
      </c>
      <c r="D116" s="99">
        <f t="shared" si="9"/>
        <v>0</v>
      </c>
    </row>
    <row r="117" spans="1:7" ht="15.75" customHeight="1">
      <c r="A117" s="126" t="str">
        <f>A7</f>
        <v>90分~94分人數</v>
      </c>
      <c r="B117" s="127"/>
      <c r="C117" s="99">
        <f t="shared" si="9"/>
        <v>0</v>
      </c>
      <c r="D117" s="99">
        <f t="shared" si="9"/>
        <v>0</v>
      </c>
      <c r="E117" s="13"/>
      <c r="F117" s="46"/>
      <c r="G117" s="46"/>
    </row>
    <row r="118" spans="1:7" ht="15.75" customHeight="1">
      <c r="A118" s="126" t="str">
        <f>A8</f>
        <v>85分~89分人數</v>
      </c>
      <c r="B118" s="127"/>
      <c r="C118" s="99">
        <f t="shared" si="9"/>
        <v>0</v>
      </c>
      <c r="D118" s="99">
        <f t="shared" si="9"/>
        <v>0</v>
      </c>
      <c r="E118" s="13"/>
      <c r="F118" s="46"/>
      <c r="G118" s="46"/>
    </row>
    <row r="119" spans="1:7" ht="15.75" customHeight="1">
      <c r="A119" s="126" t="str">
        <f>A9</f>
        <v>80分~84分人數</v>
      </c>
      <c r="B119" s="127"/>
      <c r="C119" s="99">
        <f t="shared" si="9"/>
        <v>0</v>
      </c>
      <c r="D119" s="99">
        <f t="shared" si="9"/>
        <v>0</v>
      </c>
      <c r="E119" s="13"/>
      <c r="F119" s="46"/>
      <c r="G119" s="46"/>
    </row>
    <row r="120" spans="1:8" ht="15.75" customHeight="1">
      <c r="A120" s="126" t="str">
        <f>A10</f>
        <v>79分以下人數</v>
      </c>
      <c r="B120" s="127"/>
      <c r="C120" s="99">
        <f t="shared" si="9"/>
        <v>0</v>
      </c>
      <c r="D120" s="99">
        <f t="shared" si="9"/>
        <v>0</v>
      </c>
      <c r="E120" s="13"/>
      <c r="F120" s="13" t="s">
        <v>22</v>
      </c>
      <c r="G120" s="42"/>
      <c r="H120" s="42"/>
    </row>
    <row r="122" spans="1:8" ht="16.5">
      <c r="A122" s="125" t="str">
        <f>A1</f>
        <v>花蓮縣玉里鎮中城國民小學106學年度第1學期</v>
      </c>
      <c r="B122" s="125"/>
      <c r="C122" s="125"/>
      <c r="D122" s="125"/>
      <c r="E122" s="125"/>
      <c r="F122" s="125" t="s">
        <v>21</v>
      </c>
      <c r="G122" s="125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>A3</f>
        <v>座號</v>
      </c>
      <c r="B124" s="18" t="str">
        <f>B3</f>
        <v>姓名</v>
      </c>
      <c r="C124" s="18" t="str">
        <f>C3</f>
        <v>國語</v>
      </c>
      <c r="D124" s="18" t="str">
        <f>'第一次考查'!D5</f>
        <v>數學</v>
      </c>
      <c r="E124" s="18" t="str">
        <f>E3</f>
        <v>總分</v>
      </c>
      <c r="F124" s="18" t="str">
        <f>F3</f>
        <v>平均</v>
      </c>
      <c r="G124" s="93"/>
      <c r="H124" s="93"/>
    </row>
    <row r="125" spans="1:6" ht="16.5">
      <c r="A125" s="19">
        <f>'第一次考查'!A18</f>
        <v>12</v>
      </c>
      <c r="B125" s="31">
        <f>'第一次考查'!B18</f>
        <v>0</v>
      </c>
      <c r="C125" s="19">
        <f>'第一次考查'!C18</f>
        <v>0</v>
      </c>
      <c r="D125" s="19">
        <f>'第一次考查'!D18</f>
        <v>0</v>
      </c>
      <c r="E125" s="19">
        <f>'第一次考查'!H18</f>
        <v>0</v>
      </c>
      <c r="F125" s="25">
        <f>'第一次考查'!I18</f>
        <v>0</v>
      </c>
    </row>
    <row r="126" spans="2:4" ht="16.5">
      <c r="B126" s="13" t="s">
        <v>17</v>
      </c>
      <c r="C126" s="98" t="e">
        <f aca="true" t="shared" si="10" ref="C126:D131">C5</f>
        <v>#DIV/0!</v>
      </c>
      <c r="D126" s="98" t="e">
        <f>D5</f>
        <v>#DIV/0!</v>
      </c>
    </row>
    <row r="127" spans="1:4" ht="15.75" customHeight="1">
      <c r="A127" s="126" t="str">
        <f>A6</f>
        <v>95分~100分人數</v>
      </c>
      <c r="B127" s="127"/>
      <c r="C127" s="99">
        <f t="shared" si="10"/>
        <v>0</v>
      </c>
      <c r="D127" s="99">
        <f t="shared" si="10"/>
        <v>0</v>
      </c>
    </row>
    <row r="128" spans="1:7" ht="15.75" customHeight="1">
      <c r="A128" s="126" t="str">
        <f>A7</f>
        <v>90分~94分人數</v>
      </c>
      <c r="B128" s="127"/>
      <c r="C128" s="99">
        <f t="shared" si="10"/>
        <v>0</v>
      </c>
      <c r="D128" s="99">
        <f t="shared" si="10"/>
        <v>0</v>
      </c>
      <c r="E128" s="13"/>
      <c r="F128" s="46"/>
      <c r="G128" s="46"/>
    </row>
    <row r="129" spans="1:7" ht="15.75" customHeight="1">
      <c r="A129" s="126" t="str">
        <f>A8</f>
        <v>85分~89分人數</v>
      </c>
      <c r="B129" s="127"/>
      <c r="C129" s="99">
        <f t="shared" si="10"/>
        <v>0</v>
      </c>
      <c r="D129" s="99">
        <f t="shared" si="10"/>
        <v>0</v>
      </c>
      <c r="E129" s="13"/>
      <c r="F129" s="46"/>
      <c r="G129" s="46"/>
    </row>
    <row r="130" spans="1:7" ht="15.75" customHeight="1">
      <c r="A130" s="126" t="str">
        <f>A9</f>
        <v>80分~84分人數</v>
      </c>
      <c r="B130" s="127"/>
      <c r="C130" s="99">
        <f t="shared" si="10"/>
        <v>0</v>
      </c>
      <c r="D130" s="99">
        <f t="shared" si="10"/>
        <v>0</v>
      </c>
      <c r="E130" s="13"/>
      <c r="F130" s="46"/>
      <c r="G130" s="46"/>
    </row>
    <row r="131" spans="1:8" ht="15.75" customHeight="1">
      <c r="A131" s="126" t="str">
        <f>A10</f>
        <v>79分以下人數</v>
      </c>
      <c r="B131" s="127"/>
      <c r="C131" s="99">
        <f t="shared" si="10"/>
        <v>0</v>
      </c>
      <c r="D131" s="99">
        <f t="shared" si="10"/>
        <v>0</v>
      </c>
      <c r="E131" s="13"/>
      <c r="F131" s="13" t="s">
        <v>22</v>
      </c>
      <c r="G131" s="42"/>
      <c r="H131" s="42"/>
    </row>
    <row r="133" spans="1:8" ht="16.5">
      <c r="A133" s="125" t="str">
        <f>A1</f>
        <v>花蓮縣玉里鎮中城國民小學106學年度第1學期</v>
      </c>
      <c r="B133" s="125"/>
      <c r="C133" s="125"/>
      <c r="D133" s="125"/>
      <c r="E133" s="125"/>
      <c r="F133" s="125" t="s">
        <v>21</v>
      </c>
      <c r="G133" s="125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>A3</f>
        <v>座號</v>
      </c>
      <c r="B135" s="18" t="str">
        <f>B3</f>
        <v>姓名</v>
      </c>
      <c r="C135" s="18" t="str">
        <f>C3</f>
        <v>國語</v>
      </c>
      <c r="D135" s="18" t="str">
        <f>'第一次考查'!D5</f>
        <v>數學</v>
      </c>
      <c r="E135" s="18" t="str">
        <f>E3</f>
        <v>總分</v>
      </c>
      <c r="F135" s="18" t="str">
        <f>F3</f>
        <v>平均</v>
      </c>
      <c r="G135" s="93"/>
      <c r="H135" s="93"/>
    </row>
    <row r="136" spans="1:6" ht="16.5">
      <c r="A136" s="19">
        <f>'第一次考查'!A19</f>
        <v>13</v>
      </c>
      <c r="B136" s="31">
        <f>'第一次考查'!B19</f>
        <v>0</v>
      </c>
      <c r="C136" s="19">
        <f>'第一次考查'!C19</f>
        <v>0</v>
      </c>
      <c r="D136" s="19">
        <f>'第一次考查'!D19</f>
        <v>0</v>
      </c>
      <c r="E136" s="19">
        <f>'第一次考查'!H19</f>
        <v>0</v>
      </c>
      <c r="F136" s="25">
        <f>'第一次考查'!I19</f>
        <v>0</v>
      </c>
    </row>
    <row r="137" spans="2:4" ht="16.5">
      <c r="B137" s="13" t="s">
        <v>17</v>
      </c>
      <c r="C137" s="98" t="e">
        <f aca="true" t="shared" si="11" ref="C137:D142">C5</f>
        <v>#DIV/0!</v>
      </c>
      <c r="D137" s="98" t="e">
        <f>D5</f>
        <v>#DIV/0!</v>
      </c>
    </row>
    <row r="138" spans="1:4" ht="15.75" customHeight="1">
      <c r="A138" s="126" t="str">
        <f>A6</f>
        <v>95分~100分人數</v>
      </c>
      <c r="B138" s="127"/>
      <c r="C138" s="99">
        <f t="shared" si="11"/>
        <v>0</v>
      </c>
      <c r="D138" s="99">
        <f t="shared" si="11"/>
        <v>0</v>
      </c>
    </row>
    <row r="139" spans="1:7" ht="15.75" customHeight="1">
      <c r="A139" s="126" t="str">
        <f>A7</f>
        <v>90分~94分人數</v>
      </c>
      <c r="B139" s="127"/>
      <c r="C139" s="99">
        <f t="shared" si="11"/>
        <v>0</v>
      </c>
      <c r="D139" s="99">
        <f t="shared" si="11"/>
        <v>0</v>
      </c>
      <c r="E139" s="13"/>
      <c r="F139" s="46"/>
      <c r="G139" s="46"/>
    </row>
    <row r="140" spans="1:7" ht="15.75" customHeight="1">
      <c r="A140" s="126" t="str">
        <f>A8</f>
        <v>85分~89分人數</v>
      </c>
      <c r="B140" s="127"/>
      <c r="C140" s="99">
        <f t="shared" si="11"/>
        <v>0</v>
      </c>
      <c r="D140" s="99">
        <f t="shared" si="11"/>
        <v>0</v>
      </c>
      <c r="E140" s="13"/>
      <c r="F140" s="46"/>
      <c r="G140" s="46"/>
    </row>
    <row r="141" spans="1:7" ht="15.75" customHeight="1">
      <c r="A141" s="126" t="str">
        <f>A9</f>
        <v>80分~84分人數</v>
      </c>
      <c r="B141" s="127"/>
      <c r="C141" s="99">
        <f t="shared" si="11"/>
        <v>0</v>
      </c>
      <c r="D141" s="99">
        <f t="shared" si="11"/>
        <v>0</v>
      </c>
      <c r="E141" s="13"/>
      <c r="F141" s="46"/>
      <c r="G141" s="46"/>
    </row>
    <row r="142" spans="1:8" ht="15.75" customHeight="1">
      <c r="A142" s="126" t="str">
        <f>A10</f>
        <v>79分以下人數</v>
      </c>
      <c r="B142" s="127"/>
      <c r="C142" s="99">
        <f t="shared" si="11"/>
        <v>0</v>
      </c>
      <c r="D142" s="99">
        <f t="shared" si="11"/>
        <v>0</v>
      </c>
      <c r="E142" s="13"/>
      <c r="F142" s="13" t="s">
        <v>22</v>
      </c>
      <c r="G142" s="42"/>
      <c r="H142" s="42"/>
    </row>
    <row r="144" spans="1:8" ht="16.5">
      <c r="A144" s="125" t="str">
        <f>A1</f>
        <v>花蓮縣玉里鎮中城國民小學106學年度第1學期</v>
      </c>
      <c r="B144" s="125"/>
      <c r="C144" s="125"/>
      <c r="D144" s="125"/>
      <c r="E144" s="125"/>
      <c r="F144" s="125" t="s">
        <v>21</v>
      </c>
      <c r="G144" s="125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>A3</f>
        <v>座號</v>
      </c>
      <c r="B146" s="18" t="str">
        <f>B3</f>
        <v>姓名</v>
      </c>
      <c r="C146" s="18" t="str">
        <f>C3</f>
        <v>國語</v>
      </c>
      <c r="D146" s="18" t="str">
        <f>'第一次考查'!D5</f>
        <v>數學</v>
      </c>
      <c r="E146" s="18" t="str">
        <f>E3</f>
        <v>總分</v>
      </c>
      <c r="F146" s="18" t="str">
        <f>F3</f>
        <v>平均</v>
      </c>
      <c r="G146" s="93"/>
      <c r="H146" s="93"/>
    </row>
    <row r="147" spans="1:6" ht="16.5">
      <c r="A147" s="19">
        <f>'第一次考查'!A20</f>
        <v>14</v>
      </c>
      <c r="B147" s="31">
        <f>'第一次考查'!B20</f>
        <v>0</v>
      </c>
      <c r="C147" s="19">
        <f>'第一次考查'!C20</f>
        <v>0</v>
      </c>
      <c r="D147" s="19">
        <f>'第一次考查'!D20</f>
        <v>0</v>
      </c>
      <c r="E147" s="19">
        <f>'第一次考查'!H20</f>
        <v>0</v>
      </c>
      <c r="F147" s="25">
        <f>'第一次考查'!I20</f>
        <v>0</v>
      </c>
    </row>
    <row r="148" spans="2:4" ht="16.5">
      <c r="B148" s="13" t="s">
        <v>17</v>
      </c>
      <c r="C148" s="98" t="e">
        <f aca="true" t="shared" si="12" ref="C148:D153">C5</f>
        <v>#DIV/0!</v>
      </c>
      <c r="D148" s="98" t="e">
        <f>D5</f>
        <v>#DIV/0!</v>
      </c>
    </row>
    <row r="149" spans="1:4" ht="15.75" customHeight="1">
      <c r="A149" s="126" t="str">
        <f>A6</f>
        <v>95分~100分人數</v>
      </c>
      <c r="B149" s="127"/>
      <c r="C149" s="99">
        <f t="shared" si="12"/>
        <v>0</v>
      </c>
      <c r="D149" s="99">
        <f t="shared" si="12"/>
        <v>0</v>
      </c>
    </row>
    <row r="150" spans="1:4" ht="15.75" customHeight="1">
      <c r="A150" s="126" t="str">
        <f>A7</f>
        <v>90分~94分人數</v>
      </c>
      <c r="B150" s="127"/>
      <c r="C150" s="99">
        <f t="shared" si="12"/>
        <v>0</v>
      </c>
      <c r="D150" s="99">
        <f t="shared" si="12"/>
        <v>0</v>
      </c>
    </row>
    <row r="151" spans="1:4" ht="15.75" customHeight="1">
      <c r="A151" s="126" t="str">
        <f>A8</f>
        <v>85分~89分人數</v>
      </c>
      <c r="B151" s="127"/>
      <c r="C151" s="99">
        <f t="shared" si="12"/>
        <v>0</v>
      </c>
      <c r="D151" s="99">
        <f t="shared" si="12"/>
        <v>0</v>
      </c>
    </row>
    <row r="152" spans="1:4" ht="15.75" customHeight="1">
      <c r="A152" s="126" t="str">
        <f>A9</f>
        <v>80分~84分人數</v>
      </c>
      <c r="B152" s="127"/>
      <c r="C152" s="99">
        <f t="shared" si="12"/>
        <v>0</v>
      </c>
      <c r="D152" s="99">
        <f t="shared" si="12"/>
        <v>0</v>
      </c>
    </row>
    <row r="153" spans="1:8" ht="15.75" customHeight="1">
      <c r="A153" s="126" t="str">
        <f>A10</f>
        <v>79分以下人數</v>
      </c>
      <c r="B153" s="127"/>
      <c r="C153" s="99">
        <f t="shared" si="12"/>
        <v>0</v>
      </c>
      <c r="D153" s="99">
        <f t="shared" si="12"/>
        <v>0</v>
      </c>
      <c r="F153" s="13" t="s">
        <v>22</v>
      </c>
      <c r="G153" s="42"/>
      <c r="H153" s="42"/>
    </row>
    <row r="155" spans="1:8" ht="16.5">
      <c r="A155" s="125" t="str">
        <f>A1</f>
        <v>花蓮縣玉里鎮中城國民小學106學年度第1學期</v>
      </c>
      <c r="B155" s="125"/>
      <c r="C155" s="125"/>
      <c r="D155" s="125"/>
      <c r="E155" s="125"/>
      <c r="F155" s="125" t="s">
        <v>21</v>
      </c>
      <c r="G155" s="125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>A3</f>
        <v>座號</v>
      </c>
      <c r="B157" s="18" t="str">
        <f>B3</f>
        <v>姓名</v>
      </c>
      <c r="C157" s="18" t="str">
        <f>C3</f>
        <v>國語</v>
      </c>
      <c r="D157" s="18" t="str">
        <f>'第一次考查'!D5</f>
        <v>數學</v>
      </c>
      <c r="E157" s="18" t="str">
        <f>E3</f>
        <v>總分</v>
      </c>
      <c r="F157" s="18" t="str">
        <f>F3</f>
        <v>平均</v>
      </c>
      <c r="G157" s="93"/>
      <c r="H157" s="93"/>
    </row>
    <row r="158" spans="1:6" ht="16.5">
      <c r="A158" s="19">
        <f>'第一次考查'!A21</f>
        <v>15</v>
      </c>
      <c r="B158" s="31">
        <f>'第一次考查'!B21</f>
        <v>0</v>
      </c>
      <c r="C158" s="19">
        <f>'第一次考查'!C21</f>
        <v>0</v>
      </c>
      <c r="D158" s="19">
        <f>'第一次考查'!D21</f>
        <v>0</v>
      </c>
      <c r="E158" s="19">
        <f>'第一次考查'!H21</f>
        <v>0</v>
      </c>
      <c r="F158" s="25">
        <f>'第一次考查'!I21</f>
        <v>0</v>
      </c>
    </row>
    <row r="159" spans="2:4" ht="16.5">
      <c r="B159" s="13" t="s">
        <v>17</v>
      </c>
      <c r="C159" s="98" t="e">
        <f aca="true" t="shared" si="13" ref="C159:D164">C5</f>
        <v>#DIV/0!</v>
      </c>
      <c r="D159" s="98" t="e">
        <f>D5</f>
        <v>#DIV/0!</v>
      </c>
    </row>
    <row r="160" spans="1:4" ht="15.75" customHeight="1">
      <c r="A160" s="126" t="str">
        <f>A6</f>
        <v>95分~100分人數</v>
      </c>
      <c r="B160" s="127"/>
      <c r="C160" s="99">
        <f t="shared" si="13"/>
        <v>0</v>
      </c>
      <c r="D160" s="99">
        <f t="shared" si="13"/>
        <v>0</v>
      </c>
    </row>
    <row r="161" spans="1:7" ht="15.75" customHeight="1">
      <c r="A161" s="126" t="str">
        <f>A7</f>
        <v>90分~94分人數</v>
      </c>
      <c r="B161" s="127"/>
      <c r="C161" s="99">
        <f t="shared" si="13"/>
        <v>0</v>
      </c>
      <c r="D161" s="99">
        <f t="shared" si="13"/>
        <v>0</v>
      </c>
      <c r="E161" s="13"/>
      <c r="F161" s="46"/>
      <c r="G161" s="46"/>
    </row>
    <row r="162" spans="1:7" ht="15.75" customHeight="1">
      <c r="A162" s="126" t="str">
        <f>A8</f>
        <v>85分~89分人數</v>
      </c>
      <c r="B162" s="127"/>
      <c r="C162" s="99">
        <f t="shared" si="13"/>
        <v>0</v>
      </c>
      <c r="D162" s="99">
        <f t="shared" si="13"/>
        <v>0</v>
      </c>
      <c r="E162" s="13"/>
      <c r="F162" s="46"/>
      <c r="G162" s="46"/>
    </row>
    <row r="163" spans="1:7" ht="15.75" customHeight="1">
      <c r="A163" s="126" t="str">
        <f>A9</f>
        <v>80分~84分人數</v>
      </c>
      <c r="B163" s="127"/>
      <c r="C163" s="99">
        <f t="shared" si="13"/>
        <v>0</v>
      </c>
      <c r="D163" s="99">
        <f t="shared" si="13"/>
        <v>0</v>
      </c>
      <c r="E163" s="13"/>
      <c r="F163" s="46"/>
      <c r="G163" s="46"/>
    </row>
    <row r="164" spans="1:8" ht="15.75" customHeight="1">
      <c r="A164" s="126" t="str">
        <f>A10</f>
        <v>79分以下人數</v>
      </c>
      <c r="B164" s="127"/>
      <c r="C164" s="99">
        <f t="shared" si="13"/>
        <v>0</v>
      </c>
      <c r="D164" s="99">
        <f t="shared" si="13"/>
        <v>0</v>
      </c>
      <c r="E164" s="13"/>
      <c r="F164" s="13" t="s">
        <v>22</v>
      </c>
      <c r="G164" s="42"/>
      <c r="H164" s="42"/>
    </row>
    <row r="165" spans="1:8" ht="15.75" customHeight="1">
      <c r="A165" s="94"/>
      <c r="B165" s="95"/>
      <c r="C165" s="87"/>
      <c r="D165" s="87"/>
      <c r="E165" s="13"/>
      <c r="F165" s="13"/>
      <c r="G165" s="46"/>
      <c r="H165" s="46"/>
    </row>
    <row r="166" spans="1:8" ht="16.5">
      <c r="A166" s="125" t="str">
        <f>A1</f>
        <v>花蓮縣玉里鎮中城國民小學106學年度第1學期</v>
      </c>
      <c r="B166" s="125"/>
      <c r="C166" s="125"/>
      <c r="D166" s="125"/>
      <c r="E166" s="125"/>
      <c r="F166" s="125" t="s">
        <v>21</v>
      </c>
      <c r="G166" s="125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>A3</f>
        <v>座號</v>
      </c>
      <c r="B168" s="18" t="str">
        <f>B3</f>
        <v>姓名</v>
      </c>
      <c r="C168" s="18" t="str">
        <f>C3</f>
        <v>國語</v>
      </c>
      <c r="D168" s="18" t="str">
        <f>'第一次考查'!D5</f>
        <v>數學</v>
      </c>
      <c r="E168" s="18" t="str">
        <f>E3</f>
        <v>總分</v>
      </c>
      <c r="F168" s="18" t="str">
        <f>F3</f>
        <v>平均</v>
      </c>
      <c r="G168" s="93"/>
      <c r="H168" s="93"/>
    </row>
    <row r="169" spans="1:6" ht="16.5">
      <c r="A169" s="19">
        <f>'第一次考查'!A22</f>
        <v>16</v>
      </c>
      <c r="B169" s="31">
        <f>'第一次考查'!B22</f>
        <v>0</v>
      </c>
      <c r="C169" s="19">
        <f>'第一次考查'!C22</f>
        <v>0</v>
      </c>
      <c r="D169" s="19">
        <f>'第一次考查'!D22</f>
        <v>0</v>
      </c>
      <c r="E169" s="19">
        <f>'第一次考查'!H22</f>
        <v>0</v>
      </c>
      <c r="F169" s="25">
        <f>'第一次考查'!I22</f>
        <v>0</v>
      </c>
    </row>
    <row r="170" spans="2:4" ht="16.5">
      <c r="B170" s="13" t="s">
        <v>17</v>
      </c>
      <c r="C170" s="98" t="e">
        <f aca="true" t="shared" si="14" ref="C170:D175">C5</f>
        <v>#DIV/0!</v>
      </c>
      <c r="D170" s="98" t="e">
        <f>D5</f>
        <v>#DIV/0!</v>
      </c>
    </row>
    <row r="171" spans="1:4" ht="15.75" customHeight="1">
      <c r="A171" s="126" t="str">
        <f>A6</f>
        <v>95分~100分人數</v>
      </c>
      <c r="B171" s="127"/>
      <c r="C171" s="99">
        <f t="shared" si="14"/>
        <v>0</v>
      </c>
      <c r="D171" s="99">
        <f t="shared" si="14"/>
        <v>0</v>
      </c>
    </row>
    <row r="172" spans="1:7" ht="15.75" customHeight="1">
      <c r="A172" s="126" t="str">
        <f>A7</f>
        <v>90分~94分人數</v>
      </c>
      <c r="B172" s="127"/>
      <c r="C172" s="99">
        <f t="shared" si="14"/>
        <v>0</v>
      </c>
      <c r="D172" s="99">
        <f t="shared" si="14"/>
        <v>0</v>
      </c>
      <c r="E172" s="13"/>
      <c r="F172" s="46"/>
      <c r="G172" s="46"/>
    </row>
    <row r="173" spans="1:7" ht="15.75" customHeight="1">
      <c r="A173" s="126" t="str">
        <f>A8</f>
        <v>85分~89分人數</v>
      </c>
      <c r="B173" s="127"/>
      <c r="C173" s="99">
        <f t="shared" si="14"/>
        <v>0</v>
      </c>
      <c r="D173" s="99">
        <f t="shared" si="14"/>
        <v>0</v>
      </c>
      <c r="E173" s="13"/>
      <c r="F173" s="46"/>
      <c r="G173" s="46"/>
    </row>
    <row r="174" spans="1:7" ht="15.75" customHeight="1">
      <c r="A174" s="126" t="str">
        <f>A9</f>
        <v>80分~84分人數</v>
      </c>
      <c r="B174" s="127"/>
      <c r="C174" s="99">
        <f t="shared" si="14"/>
        <v>0</v>
      </c>
      <c r="D174" s="99">
        <f t="shared" si="14"/>
        <v>0</v>
      </c>
      <c r="E174" s="13"/>
      <c r="F174" s="46"/>
      <c r="G174" s="46"/>
    </row>
    <row r="175" spans="1:8" ht="15.75" customHeight="1">
      <c r="A175" s="126" t="str">
        <f>A10</f>
        <v>79分以下人數</v>
      </c>
      <c r="B175" s="127"/>
      <c r="C175" s="99">
        <f t="shared" si="14"/>
        <v>0</v>
      </c>
      <c r="D175" s="99">
        <f t="shared" si="14"/>
        <v>0</v>
      </c>
      <c r="E175" s="13"/>
      <c r="F175" s="13" t="s">
        <v>22</v>
      </c>
      <c r="G175" s="42"/>
      <c r="H175" s="42"/>
    </row>
    <row r="176" spans="3:4" ht="16.5">
      <c r="C176" s="46"/>
      <c r="D176" s="46"/>
    </row>
    <row r="177" spans="1:8" ht="16.5">
      <c r="A177" s="125" t="str">
        <f>A1</f>
        <v>花蓮縣玉里鎮中城國民小學106學年度第1學期</v>
      </c>
      <c r="B177" s="125"/>
      <c r="C177" s="125"/>
      <c r="D177" s="125"/>
      <c r="E177" s="125"/>
      <c r="F177" s="125" t="s">
        <v>21</v>
      </c>
      <c r="G177" s="125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>A3</f>
        <v>座號</v>
      </c>
      <c r="B179" s="18" t="str">
        <f>B3</f>
        <v>姓名</v>
      </c>
      <c r="C179" s="18" t="str">
        <f>C3</f>
        <v>國語</v>
      </c>
      <c r="D179" s="18" t="str">
        <f>'第一次考查'!D5</f>
        <v>數學</v>
      </c>
      <c r="E179" s="18" t="str">
        <f>E3</f>
        <v>總分</v>
      </c>
      <c r="F179" s="18" t="str">
        <f>F3</f>
        <v>平均</v>
      </c>
      <c r="G179" s="93"/>
      <c r="H179" s="93"/>
    </row>
    <row r="180" spans="1:6" ht="16.5">
      <c r="A180" s="19">
        <f>'第一次考查'!A23</f>
        <v>17</v>
      </c>
      <c r="B180" s="31">
        <f>'第一次考查'!B23</f>
        <v>0</v>
      </c>
      <c r="C180" s="19">
        <f>'第一次考查'!C23</f>
        <v>0</v>
      </c>
      <c r="D180" s="19">
        <f>'第一次考查'!D23</f>
        <v>0</v>
      </c>
      <c r="E180" s="19">
        <f>'第一次考查'!H23</f>
        <v>0</v>
      </c>
      <c r="F180" s="25">
        <f>'第一次考查'!I23</f>
        <v>0</v>
      </c>
    </row>
    <row r="181" spans="2:4" ht="16.5">
      <c r="B181" s="13" t="s">
        <v>17</v>
      </c>
      <c r="C181" s="98" t="e">
        <f aca="true" t="shared" si="15" ref="C181:D186">C5</f>
        <v>#DIV/0!</v>
      </c>
      <c r="D181" s="98" t="e">
        <f>D5</f>
        <v>#DIV/0!</v>
      </c>
    </row>
    <row r="182" spans="1:4" ht="15.75" customHeight="1">
      <c r="A182" s="126" t="str">
        <f>A6</f>
        <v>95分~100分人數</v>
      </c>
      <c r="B182" s="127"/>
      <c r="C182" s="99">
        <f t="shared" si="15"/>
        <v>0</v>
      </c>
      <c r="D182" s="99">
        <f t="shared" si="15"/>
        <v>0</v>
      </c>
    </row>
    <row r="183" spans="1:7" ht="15.75" customHeight="1">
      <c r="A183" s="126" t="str">
        <f>A7</f>
        <v>90分~94分人數</v>
      </c>
      <c r="B183" s="127"/>
      <c r="C183" s="99">
        <f t="shared" si="15"/>
        <v>0</v>
      </c>
      <c r="D183" s="99">
        <f t="shared" si="15"/>
        <v>0</v>
      </c>
      <c r="E183" s="13"/>
      <c r="F183" s="46"/>
      <c r="G183" s="46"/>
    </row>
    <row r="184" spans="1:7" ht="15.75" customHeight="1">
      <c r="A184" s="126" t="str">
        <f>A8</f>
        <v>85分~89分人數</v>
      </c>
      <c r="B184" s="127"/>
      <c r="C184" s="99">
        <f t="shared" si="15"/>
        <v>0</v>
      </c>
      <c r="D184" s="99">
        <f t="shared" si="15"/>
        <v>0</v>
      </c>
      <c r="E184" s="13"/>
      <c r="F184" s="46"/>
      <c r="G184" s="46"/>
    </row>
    <row r="185" spans="1:7" ht="15.75" customHeight="1">
      <c r="A185" s="126" t="str">
        <f>A9</f>
        <v>80分~84分人數</v>
      </c>
      <c r="B185" s="127"/>
      <c r="C185" s="99">
        <f t="shared" si="15"/>
        <v>0</v>
      </c>
      <c r="D185" s="99">
        <f t="shared" si="15"/>
        <v>0</v>
      </c>
      <c r="E185" s="13"/>
      <c r="F185" s="46"/>
      <c r="G185" s="46"/>
    </row>
    <row r="186" spans="1:8" ht="15.75" customHeight="1">
      <c r="A186" s="126" t="str">
        <f>A10</f>
        <v>79分以下人數</v>
      </c>
      <c r="B186" s="127"/>
      <c r="C186" s="99">
        <f t="shared" si="15"/>
        <v>0</v>
      </c>
      <c r="D186" s="99">
        <f t="shared" si="15"/>
        <v>0</v>
      </c>
      <c r="E186" s="13"/>
      <c r="F186" s="13" t="s">
        <v>22</v>
      </c>
      <c r="G186" s="42"/>
      <c r="H186" s="42"/>
    </row>
    <row r="188" spans="1:8" ht="16.5">
      <c r="A188" s="125" t="str">
        <f>A1</f>
        <v>花蓮縣玉里鎮中城國民小學106學年度第1學期</v>
      </c>
      <c r="B188" s="125"/>
      <c r="C188" s="125"/>
      <c r="D188" s="125"/>
      <c r="E188" s="125"/>
      <c r="F188" s="125" t="s">
        <v>21</v>
      </c>
      <c r="G188" s="125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>A3</f>
        <v>座號</v>
      </c>
      <c r="B190" s="18" t="str">
        <f>B3</f>
        <v>姓名</v>
      </c>
      <c r="C190" s="18" t="str">
        <f>C3</f>
        <v>國語</v>
      </c>
      <c r="D190" s="18" t="str">
        <f>'第一次考查'!D5</f>
        <v>數學</v>
      </c>
      <c r="E190" s="18" t="str">
        <f>E3</f>
        <v>總分</v>
      </c>
      <c r="F190" s="18" t="str">
        <f>F3</f>
        <v>平均</v>
      </c>
      <c r="G190" s="93"/>
      <c r="H190" s="93"/>
    </row>
    <row r="191" spans="1:6" ht="16.5">
      <c r="A191" s="19">
        <f>'第一次考查'!A24</f>
        <v>18</v>
      </c>
      <c r="B191" s="31">
        <f>'第一次考查'!B24</f>
        <v>0</v>
      </c>
      <c r="C191" s="19">
        <f>'第一次考查'!C24</f>
        <v>0</v>
      </c>
      <c r="D191" s="19">
        <f>'第一次考查'!D24</f>
        <v>0</v>
      </c>
      <c r="E191" s="19">
        <f>'第一次考查'!H24</f>
        <v>0</v>
      </c>
      <c r="F191" s="25">
        <f>'第一次考查'!I24</f>
        <v>0</v>
      </c>
    </row>
    <row r="192" spans="2:4" ht="16.5">
      <c r="B192" s="13" t="s">
        <v>17</v>
      </c>
      <c r="C192" s="98" t="e">
        <f aca="true" t="shared" si="16" ref="C192:D197">C5</f>
        <v>#DIV/0!</v>
      </c>
      <c r="D192" s="98" t="e">
        <f>D5</f>
        <v>#DIV/0!</v>
      </c>
    </row>
    <row r="193" spans="1:4" ht="15.75" customHeight="1">
      <c r="A193" s="126" t="str">
        <f>A6</f>
        <v>95分~100分人數</v>
      </c>
      <c r="B193" s="127"/>
      <c r="C193" s="99">
        <f t="shared" si="16"/>
        <v>0</v>
      </c>
      <c r="D193" s="99">
        <f t="shared" si="16"/>
        <v>0</v>
      </c>
    </row>
    <row r="194" spans="1:7" ht="15.75" customHeight="1">
      <c r="A194" s="126" t="str">
        <f>A7</f>
        <v>90分~94分人數</v>
      </c>
      <c r="B194" s="127"/>
      <c r="C194" s="99">
        <f t="shared" si="16"/>
        <v>0</v>
      </c>
      <c r="D194" s="99">
        <f t="shared" si="16"/>
        <v>0</v>
      </c>
      <c r="E194" s="13"/>
      <c r="F194" s="46"/>
      <c r="G194" s="46"/>
    </row>
    <row r="195" spans="1:7" ht="15.75" customHeight="1">
      <c r="A195" s="126" t="str">
        <f>A8</f>
        <v>85分~89分人數</v>
      </c>
      <c r="B195" s="127"/>
      <c r="C195" s="99">
        <f t="shared" si="16"/>
        <v>0</v>
      </c>
      <c r="D195" s="99">
        <f t="shared" si="16"/>
        <v>0</v>
      </c>
      <c r="E195" s="13"/>
      <c r="F195" s="46"/>
      <c r="G195" s="46"/>
    </row>
    <row r="196" spans="1:7" ht="15.75" customHeight="1">
      <c r="A196" s="126" t="str">
        <f>A9</f>
        <v>80分~84分人數</v>
      </c>
      <c r="B196" s="127"/>
      <c r="C196" s="99">
        <f t="shared" si="16"/>
        <v>0</v>
      </c>
      <c r="D196" s="99">
        <f t="shared" si="16"/>
        <v>0</v>
      </c>
      <c r="E196" s="13"/>
      <c r="F196" s="46"/>
      <c r="G196" s="46"/>
    </row>
    <row r="197" spans="1:8" ht="15.75" customHeight="1">
      <c r="A197" s="126" t="str">
        <f>A10</f>
        <v>79分以下人數</v>
      </c>
      <c r="B197" s="127"/>
      <c r="C197" s="99">
        <f t="shared" si="16"/>
        <v>0</v>
      </c>
      <c r="D197" s="99">
        <f t="shared" si="16"/>
        <v>0</v>
      </c>
      <c r="E197" s="13"/>
      <c r="F197" s="13" t="s">
        <v>22</v>
      </c>
      <c r="G197" s="42"/>
      <c r="H197" s="42"/>
    </row>
    <row r="199" spans="1:8" ht="16.5">
      <c r="A199" s="125" t="str">
        <f>A1</f>
        <v>花蓮縣玉里鎮中城國民小學106學年度第1學期</v>
      </c>
      <c r="B199" s="125"/>
      <c r="C199" s="125"/>
      <c r="D199" s="125"/>
      <c r="E199" s="125"/>
      <c r="F199" s="125" t="s">
        <v>21</v>
      </c>
      <c r="G199" s="125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>A3</f>
        <v>座號</v>
      </c>
      <c r="B201" s="18" t="str">
        <f>B3</f>
        <v>姓名</v>
      </c>
      <c r="C201" s="18" t="str">
        <f>C3</f>
        <v>國語</v>
      </c>
      <c r="D201" s="18" t="str">
        <f>'第一次考查'!D5</f>
        <v>數學</v>
      </c>
      <c r="E201" s="18" t="str">
        <f>E3</f>
        <v>總分</v>
      </c>
      <c r="F201" s="18" t="str">
        <f>F3</f>
        <v>平均</v>
      </c>
      <c r="G201" s="93"/>
      <c r="H201" s="93"/>
    </row>
    <row r="202" spans="1:6" ht="16.5">
      <c r="A202" s="19">
        <f>'第一次考查'!A25</f>
        <v>19</v>
      </c>
      <c r="B202" s="31">
        <f>'第一次考查'!B25</f>
        <v>0</v>
      </c>
      <c r="C202" s="19">
        <f>'第一次考查'!C25</f>
        <v>0</v>
      </c>
      <c r="D202" s="19">
        <f>'第一次考查'!D25</f>
        <v>0</v>
      </c>
      <c r="E202" s="19">
        <f>'第一次考查'!H25</f>
        <v>0</v>
      </c>
      <c r="F202" s="25">
        <f>'第一次考查'!I25</f>
        <v>0</v>
      </c>
    </row>
    <row r="203" spans="2:4" ht="16.5">
      <c r="B203" s="13" t="s">
        <v>17</v>
      </c>
      <c r="C203" s="98" t="e">
        <f aca="true" t="shared" si="17" ref="C203:D208">C5</f>
        <v>#DIV/0!</v>
      </c>
      <c r="D203" s="98" t="e">
        <f>D5</f>
        <v>#DIV/0!</v>
      </c>
    </row>
    <row r="204" spans="1:4" ht="15.75" customHeight="1">
      <c r="A204" s="126" t="str">
        <f>A6</f>
        <v>95分~100分人數</v>
      </c>
      <c r="B204" s="127"/>
      <c r="C204" s="99">
        <f t="shared" si="17"/>
        <v>0</v>
      </c>
      <c r="D204" s="99">
        <f t="shared" si="17"/>
        <v>0</v>
      </c>
    </row>
    <row r="205" spans="1:7" ht="15.75" customHeight="1">
      <c r="A205" s="126" t="str">
        <f>A7</f>
        <v>90分~94分人數</v>
      </c>
      <c r="B205" s="127"/>
      <c r="C205" s="99">
        <f t="shared" si="17"/>
        <v>0</v>
      </c>
      <c r="D205" s="99">
        <f t="shared" si="17"/>
        <v>0</v>
      </c>
      <c r="E205" s="13"/>
      <c r="F205" s="46"/>
      <c r="G205" s="46"/>
    </row>
    <row r="206" spans="1:7" ht="15.75" customHeight="1">
      <c r="A206" s="126" t="str">
        <f>A8</f>
        <v>85分~89分人數</v>
      </c>
      <c r="B206" s="127"/>
      <c r="C206" s="99">
        <f t="shared" si="17"/>
        <v>0</v>
      </c>
      <c r="D206" s="99">
        <f t="shared" si="17"/>
        <v>0</v>
      </c>
      <c r="E206" s="13"/>
      <c r="F206" s="46"/>
      <c r="G206" s="46"/>
    </row>
    <row r="207" spans="1:7" ht="15.75" customHeight="1">
      <c r="A207" s="126" t="str">
        <f>A9</f>
        <v>80分~84分人數</v>
      </c>
      <c r="B207" s="127"/>
      <c r="C207" s="99">
        <f t="shared" si="17"/>
        <v>0</v>
      </c>
      <c r="D207" s="99">
        <f t="shared" si="17"/>
        <v>0</v>
      </c>
      <c r="E207" s="13"/>
      <c r="F207" s="46"/>
      <c r="G207" s="46"/>
    </row>
    <row r="208" spans="1:8" ht="15.75" customHeight="1">
      <c r="A208" s="126" t="str">
        <f>A10</f>
        <v>79分以下人數</v>
      </c>
      <c r="B208" s="127"/>
      <c r="C208" s="99">
        <f t="shared" si="17"/>
        <v>0</v>
      </c>
      <c r="D208" s="99">
        <f t="shared" si="17"/>
        <v>0</v>
      </c>
      <c r="E208" s="13"/>
      <c r="F208" s="13" t="s">
        <v>22</v>
      </c>
      <c r="G208" s="42"/>
      <c r="H208" s="42"/>
    </row>
    <row r="210" spans="1:8" ht="16.5">
      <c r="A210" s="125" t="str">
        <f>A1</f>
        <v>花蓮縣玉里鎮中城國民小學106學年度第1學期</v>
      </c>
      <c r="B210" s="125"/>
      <c r="C210" s="125"/>
      <c r="D210" s="125"/>
      <c r="E210" s="125"/>
      <c r="F210" s="125" t="s">
        <v>21</v>
      </c>
      <c r="G210" s="125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>A3</f>
        <v>座號</v>
      </c>
      <c r="B212" s="18" t="str">
        <f>B3</f>
        <v>姓名</v>
      </c>
      <c r="C212" s="18" t="str">
        <f>C3</f>
        <v>國語</v>
      </c>
      <c r="D212" s="18" t="str">
        <f>'第一次考查'!D5</f>
        <v>數學</v>
      </c>
      <c r="E212" s="18" t="str">
        <f>E3</f>
        <v>總分</v>
      </c>
      <c r="F212" s="18" t="str">
        <f>F3</f>
        <v>平均</v>
      </c>
      <c r="G212" s="93"/>
      <c r="H212" s="93"/>
    </row>
    <row r="213" spans="1:6" ht="16.5">
      <c r="A213" s="19">
        <f>'第一次考查'!A26</f>
        <v>20</v>
      </c>
      <c r="B213" s="31">
        <f>'第一次考查'!B26</f>
        <v>0</v>
      </c>
      <c r="C213" s="19">
        <f>'第一次考查'!C26</f>
        <v>0</v>
      </c>
      <c r="D213" s="19">
        <f>'第一次考查'!D26</f>
        <v>0</v>
      </c>
      <c r="E213" s="19">
        <f>'第一次考查'!H26</f>
        <v>0</v>
      </c>
      <c r="F213" s="25">
        <f>'第一次考查'!I26</f>
        <v>0</v>
      </c>
    </row>
    <row r="214" spans="2:4" ht="16.5">
      <c r="B214" s="13" t="s">
        <v>17</v>
      </c>
      <c r="C214" s="98" t="e">
        <f aca="true" t="shared" si="18" ref="C214:D219">C5</f>
        <v>#DIV/0!</v>
      </c>
      <c r="D214" s="98" t="e">
        <f>D5</f>
        <v>#DIV/0!</v>
      </c>
    </row>
    <row r="215" spans="1:4" ht="15.75" customHeight="1">
      <c r="A215" s="126" t="str">
        <f>A6</f>
        <v>95分~100分人數</v>
      </c>
      <c r="B215" s="127"/>
      <c r="C215" s="99">
        <f t="shared" si="18"/>
        <v>0</v>
      </c>
      <c r="D215" s="99">
        <f t="shared" si="18"/>
        <v>0</v>
      </c>
    </row>
    <row r="216" spans="1:7" ht="15.75" customHeight="1">
      <c r="A216" s="126" t="str">
        <f>A7</f>
        <v>90分~94分人數</v>
      </c>
      <c r="B216" s="127"/>
      <c r="C216" s="99">
        <f t="shared" si="18"/>
        <v>0</v>
      </c>
      <c r="D216" s="99">
        <f t="shared" si="18"/>
        <v>0</v>
      </c>
      <c r="E216" s="13"/>
      <c r="F216" s="46"/>
      <c r="G216" s="46"/>
    </row>
    <row r="217" spans="1:7" ht="15.75" customHeight="1">
      <c r="A217" s="126" t="str">
        <f>A8</f>
        <v>85分~89分人數</v>
      </c>
      <c r="B217" s="127"/>
      <c r="C217" s="99">
        <f t="shared" si="18"/>
        <v>0</v>
      </c>
      <c r="D217" s="99">
        <f t="shared" si="18"/>
        <v>0</v>
      </c>
      <c r="E217" s="13"/>
      <c r="F217" s="46"/>
      <c r="G217" s="46"/>
    </row>
    <row r="218" spans="1:7" ht="15.75" customHeight="1">
      <c r="A218" s="126" t="str">
        <f>A9</f>
        <v>80分~84分人數</v>
      </c>
      <c r="B218" s="127"/>
      <c r="C218" s="99">
        <f t="shared" si="18"/>
        <v>0</v>
      </c>
      <c r="D218" s="99">
        <f t="shared" si="18"/>
        <v>0</v>
      </c>
      <c r="E218" s="13"/>
      <c r="F218" s="46"/>
      <c r="G218" s="46"/>
    </row>
    <row r="219" spans="1:8" ht="15.75" customHeight="1">
      <c r="A219" s="126" t="str">
        <f>A10</f>
        <v>79分以下人數</v>
      </c>
      <c r="B219" s="127"/>
      <c r="C219" s="99">
        <f t="shared" si="18"/>
        <v>0</v>
      </c>
      <c r="D219" s="99">
        <f t="shared" si="18"/>
        <v>0</v>
      </c>
      <c r="E219" s="13"/>
      <c r="F219" s="13" t="s">
        <v>22</v>
      </c>
      <c r="G219" s="42"/>
      <c r="H219" s="42"/>
    </row>
    <row r="220" spans="1:8" ht="15.75" customHeight="1">
      <c r="A220" s="94"/>
      <c r="B220" s="95"/>
      <c r="C220" s="87"/>
      <c r="D220" s="87"/>
      <c r="E220" s="13"/>
      <c r="F220" s="13"/>
      <c r="G220" s="46"/>
      <c r="H220" s="46"/>
    </row>
    <row r="221" spans="1:8" ht="16.5">
      <c r="A221" s="125" t="str">
        <f>A1</f>
        <v>花蓮縣玉里鎮中城國民小學106學年度第1學期</v>
      </c>
      <c r="B221" s="125"/>
      <c r="C221" s="125"/>
      <c r="D221" s="125"/>
      <c r="E221" s="125"/>
      <c r="F221" s="125" t="s">
        <v>21</v>
      </c>
      <c r="G221" s="125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>A3</f>
        <v>座號</v>
      </c>
      <c r="B223" s="18" t="str">
        <f>B3</f>
        <v>姓名</v>
      </c>
      <c r="C223" s="18" t="str">
        <f>C3</f>
        <v>國語</v>
      </c>
      <c r="D223" s="18" t="str">
        <f>'第一次考查'!D5</f>
        <v>數學</v>
      </c>
      <c r="E223" s="18" t="str">
        <f>E3</f>
        <v>總分</v>
      </c>
      <c r="F223" s="18" t="str">
        <f>F3</f>
        <v>平均</v>
      </c>
      <c r="G223" s="93"/>
      <c r="H223" s="93"/>
    </row>
    <row r="224" spans="1:6" ht="16.5">
      <c r="A224" s="19">
        <f>'第一次考查'!A27</f>
        <v>21</v>
      </c>
      <c r="B224" s="31">
        <f>'第一次考查'!B27</f>
        <v>0</v>
      </c>
      <c r="C224" s="19">
        <f>'第一次考查'!C27</f>
        <v>0</v>
      </c>
      <c r="D224" s="19">
        <f>'第一次考查'!D27</f>
        <v>0</v>
      </c>
      <c r="E224" s="19">
        <f>'第一次考查'!H27</f>
        <v>0</v>
      </c>
      <c r="F224" s="25">
        <f>'第一次考查'!I27</f>
        <v>0</v>
      </c>
    </row>
    <row r="225" spans="2:4" ht="16.5">
      <c r="B225" s="13" t="s">
        <v>17</v>
      </c>
      <c r="C225" s="98" t="e">
        <f aca="true" t="shared" si="19" ref="C225:D230">C5</f>
        <v>#DIV/0!</v>
      </c>
      <c r="D225" s="98" t="e">
        <f>D5</f>
        <v>#DIV/0!</v>
      </c>
    </row>
    <row r="226" spans="1:4" ht="15.75" customHeight="1">
      <c r="A226" s="126" t="str">
        <f>A6</f>
        <v>95分~100分人數</v>
      </c>
      <c r="B226" s="127"/>
      <c r="C226" s="99">
        <f t="shared" si="19"/>
        <v>0</v>
      </c>
      <c r="D226" s="99">
        <f t="shared" si="19"/>
        <v>0</v>
      </c>
    </row>
    <row r="227" spans="1:4" ht="15.75" customHeight="1">
      <c r="A227" s="126" t="str">
        <f>A7</f>
        <v>90分~94分人數</v>
      </c>
      <c r="B227" s="127"/>
      <c r="C227" s="99">
        <f t="shared" si="19"/>
        <v>0</v>
      </c>
      <c r="D227" s="99">
        <f t="shared" si="19"/>
        <v>0</v>
      </c>
    </row>
    <row r="228" spans="1:4" ht="15.75" customHeight="1">
      <c r="A228" s="126" t="str">
        <f>A8</f>
        <v>85分~89分人數</v>
      </c>
      <c r="B228" s="127"/>
      <c r="C228" s="99">
        <f t="shared" si="19"/>
        <v>0</v>
      </c>
      <c r="D228" s="99">
        <f t="shared" si="19"/>
        <v>0</v>
      </c>
    </row>
    <row r="229" spans="1:4" ht="15.75" customHeight="1">
      <c r="A229" s="126" t="str">
        <f>A9</f>
        <v>80分~84分人數</v>
      </c>
      <c r="B229" s="127"/>
      <c r="C229" s="99">
        <f t="shared" si="19"/>
        <v>0</v>
      </c>
      <c r="D229" s="99">
        <f t="shared" si="19"/>
        <v>0</v>
      </c>
    </row>
    <row r="230" spans="1:8" ht="15.75" customHeight="1">
      <c r="A230" s="126" t="str">
        <f>A10</f>
        <v>79分以下人數</v>
      </c>
      <c r="B230" s="127"/>
      <c r="C230" s="99">
        <f t="shared" si="19"/>
        <v>0</v>
      </c>
      <c r="D230" s="99">
        <f t="shared" si="19"/>
        <v>0</v>
      </c>
      <c r="F230" s="13" t="s">
        <v>22</v>
      </c>
      <c r="G230" s="42"/>
      <c r="H230" s="42"/>
    </row>
    <row r="232" spans="1:8" ht="16.5">
      <c r="A232" s="125" t="str">
        <f>A1</f>
        <v>花蓮縣玉里鎮中城國民小學106學年度第1學期</v>
      </c>
      <c r="B232" s="125"/>
      <c r="C232" s="125"/>
      <c r="D232" s="125"/>
      <c r="E232" s="125"/>
      <c r="F232" s="125" t="s">
        <v>21</v>
      </c>
      <c r="G232" s="125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>A3</f>
        <v>座號</v>
      </c>
      <c r="B234" s="18" t="str">
        <f>B3</f>
        <v>姓名</v>
      </c>
      <c r="C234" s="18" t="str">
        <f>C3</f>
        <v>國語</v>
      </c>
      <c r="D234" s="18" t="str">
        <f>'第一次考查'!D5</f>
        <v>數學</v>
      </c>
      <c r="E234" s="18" t="str">
        <f>E3</f>
        <v>總分</v>
      </c>
      <c r="F234" s="18" t="str">
        <f>F3</f>
        <v>平均</v>
      </c>
      <c r="G234" s="93"/>
      <c r="H234" s="93"/>
    </row>
    <row r="235" spans="1:6" ht="16.5">
      <c r="A235" s="19">
        <f>'第一次考查'!A28</f>
        <v>22</v>
      </c>
      <c r="B235" s="31">
        <f>'第一次考查'!B28</f>
        <v>0</v>
      </c>
      <c r="C235" s="19">
        <f>'第一次考查'!C28</f>
        <v>0</v>
      </c>
      <c r="D235" s="19">
        <f>'第一次考查'!D28</f>
        <v>0</v>
      </c>
      <c r="E235" s="19">
        <f>'第一次考查'!H28</f>
        <v>0</v>
      </c>
      <c r="F235" s="25">
        <f>'第一次考查'!I28</f>
        <v>0</v>
      </c>
    </row>
    <row r="236" spans="2:4" ht="16.5">
      <c r="B236" s="13" t="s">
        <v>17</v>
      </c>
      <c r="C236" s="98" t="e">
        <f aca="true" t="shared" si="20" ref="C236:D241">C5</f>
        <v>#DIV/0!</v>
      </c>
      <c r="D236" s="98" t="e">
        <f>D5</f>
        <v>#DIV/0!</v>
      </c>
    </row>
    <row r="237" spans="1:4" ht="15.75" customHeight="1">
      <c r="A237" s="126" t="str">
        <f>A6</f>
        <v>95分~100分人數</v>
      </c>
      <c r="B237" s="127"/>
      <c r="C237" s="99">
        <f t="shared" si="20"/>
        <v>0</v>
      </c>
      <c r="D237" s="99">
        <f t="shared" si="20"/>
        <v>0</v>
      </c>
    </row>
    <row r="238" spans="1:7" ht="15.75" customHeight="1">
      <c r="A238" s="126" t="str">
        <f>A7</f>
        <v>90分~94分人數</v>
      </c>
      <c r="B238" s="127"/>
      <c r="C238" s="99">
        <f t="shared" si="20"/>
        <v>0</v>
      </c>
      <c r="D238" s="99">
        <f t="shared" si="20"/>
        <v>0</v>
      </c>
      <c r="E238" s="13"/>
      <c r="F238" s="46"/>
      <c r="G238" s="46"/>
    </row>
    <row r="239" spans="1:7" ht="15.75" customHeight="1">
      <c r="A239" s="126" t="str">
        <f>A8</f>
        <v>85分~89分人數</v>
      </c>
      <c r="B239" s="127"/>
      <c r="C239" s="99">
        <f t="shared" si="20"/>
        <v>0</v>
      </c>
      <c r="D239" s="99">
        <f t="shared" si="20"/>
        <v>0</v>
      </c>
      <c r="E239" s="13"/>
      <c r="F239" s="46"/>
      <c r="G239" s="46"/>
    </row>
    <row r="240" spans="1:7" ht="15.75" customHeight="1">
      <c r="A240" s="126" t="str">
        <f>A9</f>
        <v>80分~84分人數</v>
      </c>
      <c r="B240" s="127"/>
      <c r="C240" s="99">
        <f t="shared" si="20"/>
        <v>0</v>
      </c>
      <c r="D240" s="99">
        <f t="shared" si="20"/>
        <v>0</v>
      </c>
      <c r="E240" s="13"/>
      <c r="F240" s="46"/>
      <c r="G240" s="46"/>
    </row>
    <row r="241" spans="1:8" ht="15.75" customHeight="1">
      <c r="A241" s="126" t="str">
        <f>A10</f>
        <v>79分以下人數</v>
      </c>
      <c r="B241" s="127"/>
      <c r="C241" s="99">
        <f t="shared" si="20"/>
        <v>0</v>
      </c>
      <c r="D241" s="99">
        <f t="shared" si="20"/>
        <v>0</v>
      </c>
      <c r="E241" s="13"/>
      <c r="F241" s="13" t="s">
        <v>22</v>
      </c>
      <c r="G241" s="42"/>
      <c r="H241" s="42"/>
    </row>
    <row r="243" spans="1:8" ht="16.5">
      <c r="A243" s="125" t="str">
        <f>A1</f>
        <v>花蓮縣玉里鎮中城國民小學106學年度第1學期</v>
      </c>
      <c r="B243" s="125"/>
      <c r="C243" s="125"/>
      <c r="D243" s="125"/>
      <c r="E243" s="125"/>
      <c r="F243" s="125" t="s">
        <v>21</v>
      </c>
      <c r="G243" s="125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>A3</f>
        <v>座號</v>
      </c>
      <c r="B245" s="18" t="str">
        <f>B3</f>
        <v>姓名</v>
      </c>
      <c r="C245" s="18" t="str">
        <f>C3</f>
        <v>國語</v>
      </c>
      <c r="D245" s="18" t="str">
        <f>'第一次考查'!D5</f>
        <v>數學</v>
      </c>
      <c r="E245" s="18" t="str">
        <f>E3</f>
        <v>總分</v>
      </c>
      <c r="F245" s="18" t="str">
        <f>F3</f>
        <v>平均</v>
      </c>
      <c r="G245" s="93"/>
      <c r="H245" s="93"/>
    </row>
    <row r="246" spans="1:6" ht="16.5">
      <c r="A246" s="19">
        <f>'第一次考查'!A29</f>
        <v>23</v>
      </c>
      <c r="B246" s="31">
        <f>'第一次考查'!B29</f>
        <v>0</v>
      </c>
      <c r="C246" s="19">
        <f>'第一次考查'!C29</f>
        <v>0</v>
      </c>
      <c r="D246" s="19">
        <f>'第一次考查'!D29</f>
        <v>0</v>
      </c>
      <c r="E246" s="19">
        <f>'第一次考查'!H29</f>
        <v>0</v>
      </c>
      <c r="F246" s="25">
        <f>'第一次考查'!I29</f>
        <v>0</v>
      </c>
    </row>
    <row r="247" spans="2:4" ht="16.5">
      <c r="B247" s="13" t="s">
        <v>17</v>
      </c>
      <c r="C247" s="98" t="e">
        <f aca="true" t="shared" si="21" ref="C247:D252">C5</f>
        <v>#DIV/0!</v>
      </c>
      <c r="D247" s="98" t="e">
        <f>D5</f>
        <v>#DIV/0!</v>
      </c>
    </row>
    <row r="248" spans="1:4" ht="15.75" customHeight="1">
      <c r="A248" s="126" t="str">
        <f>A6</f>
        <v>95分~100分人數</v>
      </c>
      <c r="B248" s="127"/>
      <c r="C248" s="99">
        <f t="shared" si="21"/>
        <v>0</v>
      </c>
      <c r="D248" s="99">
        <f t="shared" si="21"/>
        <v>0</v>
      </c>
    </row>
    <row r="249" spans="1:7" ht="15.75" customHeight="1">
      <c r="A249" s="126" t="str">
        <f>A7</f>
        <v>90分~94分人數</v>
      </c>
      <c r="B249" s="127"/>
      <c r="C249" s="99">
        <f t="shared" si="21"/>
        <v>0</v>
      </c>
      <c r="D249" s="99">
        <f t="shared" si="21"/>
        <v>0</v>
      </c>
      <c r="E249" s="13"/>
      <c r="F249" s="46"/>
      <c r="G249" s="46"/>
    </row>
    <row r="250" spans="1:7" ht="15.75" customHeight="1">
      <c r="A250" s="126" t="str">
        <f>A8</f>
        <v>85分~89分人數</v>
      </c>
      <c r="B250" s="127"/>
      <c r="C250" s="99">
        <f t="shared" si="21"/>
        <v>0</v>
      </c>
      <c r="D250" s="99">
        <f t="shared" si="21"/>
        <v>0</v>
      </c>
      <c r="E250" s="13"/>
      <c r="F250" s="46"/>
      <c r="G250" s="46"/>
    </row>
    <row r="251" spans="1:7" ht="15.75" customHeight="1">
      <c r="A251" s="126" t="str">
        <f>A9</f>
        <v>80分~84分人數</v>
      </c>
      <c r="B251" s="127"/>
      <c r="C251" s="99">
        <f t="shared" si="21"/>
        <v>0</v>
      </c>
      <c r="D251" s="99">
        <f t="shared" si="21"/>
        <v>0</v>
      </c>
      <c r="E251" s="13"/>
      <c r="F251" s="46"/>
      <c r="G251" s="46"/>
    </row>
    <row r="252" spans="1:8" ht="15.75" customHeight="1">
      <c r="A252" s="126" t="str">
        <f>A10</f>
        <v>79分以下人數</v>
      </c>
      <c r="B252" s="127"/>
      <c r="C252" s="99">
        <f t="shared" si="21"/>
        <v>0</v>
      </c>
      <c r="D252" s="99">
        <f t="shared" si="21"/>
        <v>0</v>
      </c>
      <c r="E252" s="13"/>
      <c r="F252" s="13" t="s">
        <v>22</v>
      </c>
      <c r="G252" s="42"/>
      <c r="H252" s="42"/>
    </row>
    <row r="254" spans="1:8" ht="16.5">
      <c r="A254" s="125" t="str">
        <f>A1</f>
        <v>花蓮縣玉里鎮中城國民小學106學年度第1學期</v>
      </c>
      <c r="B254" s="125"/>
      <c r="C254" s="125"/>
      <c r="D254" s="125"/>
      <c r="E254" s="125"/>
      <c r="F254" s="125" t="s">
        <v>21</v>
      </c>
      <c r="G254" s="125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>A3</f>
        <v>座號</v>
      </c>
      <c r="B256" s="18" t="str">
        <f>B3</f>
        <v>姓名</v>
      </c>
      <c r="C256" s="18" t="str">
        <f>C3</f>
        <v>國語</v>
      </c>
      <c r="D256" s="18" t="str">
        <f>'第一次考查'!D5</f>
        <v>數學</v>
      </c>
      <c r="E256" s="18" t="str">
        <f>E3</f>
        <v>總分</v>
      </c>
      <c r="F256" s="18" t="str">
        <f>F3</f>
        <v>平均</v>
      </c>
      <c r="G256" s="93"/>
      <c r="H256" s="93"/>
    </row>
    <row r="257" spans="1:6" ht="16.5">
      <c r="A257" s="19">
        <f>'第一次考查'!A30</f>
        <v>24</v>
      </c>
      <c r="B257" s="31">
        <f>'第一次考查'!B30</f>
        <v>0</v>
      </c>
      <c r="C257" s="19">
        <f>'第一次考查'!C30</f>
        <v>0</v>
      </c>
      <c r="D257" s="19">
        <f>'第一次考查'!D30</f>
        <v>0</v>
      </c>
      <c r="E257" s="19">
        <f>'第一次考查'!H30</f>
        <v>0</v>
      </c>
      <c r="F257" s="25">
        <f>'第一次考查'!I30</f>
        <v>0</v>
      </c>
    </row>
    <row r="258" spans="2:4" ht="16.5">
      <c r="B258" s="13" t="s">
        <v>17</v>
      </c>
      <c r="C258" s="98" t="e">
        <f aca="true" t="shared" si="22" ref="C258:D263">C5</f>
        <v>#DIV/0!</v>
      </c>
      <c r="D258" s="98" t="e">
        <f>D5</f>
        <v>#DIV/0!</v>
      </c>
    </row>
    <row r="259" spans="1:4" ht="15.75" customHeight="1">
      <c r="A259" s="126" t="str">
        <f>A6</f>
        <v>95分~100分人數</v>
      </c>
      <c r="B259" s="127"/>
      <c r="C259" s="99">
        <f t="shared" si="22"/>
        <v>0</v>
      </c>
      <c r="D259" s="99">
        <f t="shared" si="22"/>
        <v>0</v>
      </c>
    </row>
    <row r="260" spans="1:7" ht="15.75" customHeight="1">
      <c r="A260" s="126" t="str">
        <f>A7</f>
        <v>90分~94分人數</v>
      </c>
      <c r="B260" s="127"/>
      <c r="C260" s="99">
        <f t="shared" si="22"/>
        <v>0</v>
      </c>
      <c r="D260" s="99">
        <f t="shared" si="22"/>
        <v>0</v>
      </c>
      <c r="E260" s="13"/>
      <c r="F260" s="46"/>
      <c r="G260" s="46"/>
    </row>
    <row r="261" spans="1:7" ht="15.75" customHeight="1">
      <c r="A261" s="126" t="str">
        <f>A8</f>
        <v>85分~89分人數</v>
      </c>
      <c r="B261" s="127"/>
      <c r="C261" s="99">
        <f t="shared" si="22"/>
        <v>0</v>
      </c>
      <c r="D261" s="99">
        <f t="shared" si="22"/>
        <v>0</v>
      </c>
      <c r="E261" s="13"/>
      <c r="F261" s="46"/>
      <c r="G261" s="46"/>
    </row>
    <row r="262" spans="1:7" ht="15.75" customHeight="1">
      <c r="A262" s="126" t="str">
        <f>A9</f>
        <v>80分~84分人數</v>
      </c>
      <c r="B262" s="127"/>
      <c r="C262" s="99">
        <f t="shared" si="22"/>
        <v>0</v>
      </c>
      <c r="D262" s="99">
        <f t="shared" si="22"/>
        <v>0</v>
      </c>
      <c r="E262" s="13"/>
      <c r="F262" s="46"/>
      <c r="G262" s="46"/>
    </row>
    <row r="263" spans="1:8" ht="15.75" customHeight="1">
      <c r="A263" s="126" t="str">
        <f>A10</f>
        <v>79分以下人數</v>
      </c>
      <c r="B263" s="127"/>
      <c r="C263" s="99">
        <f t="shared" si="22"/>
        <v>0</v>
      </c>
      <c r="D263" s="99">
        <f t="shared" si="22"/>
        <v>0</v>
      </c>
      <c r="E263" s="13"/>
      <c r="F263" s="13" t="s">
        <v>22</v>
      </c>
      <c r="G263" s="42"/>
      <c r="H263" s="42"/>
    </row>
    <row r="265" spans="1:8" ht="16.5">
      <c r="A265" s="125" t="str">
        <f>A1</f>
        <v>花蓮縣玉里鎮中城國民小學106學年度第1學期</v>
      </c>
      <c r="B265" s="125"/>
      <c r="C265" s="125"/>
      <c r="D265" s="125"/>
      <c r="E265" s="125"/>
      <c r="F265" s="125" t="s">
        <v>21</v>
      </c>
      <c r="G265" s="125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>A3</f>
        <v>座號</v>
      </c>
      <c r="B267" s="18" t="str">
        <f>B3</f>
        <v>姓名</v>
      </c>
      <c r="C267" s="18" t="str">
        <f>C3</f>
        <v>國語</v>
      </c>
      <c r="D267" s="18" t="str">
        <f>'第一次考查'!D5</f>
        <v>數學</v>
      </c>
      <c r="E267" s="18" t="str">
        <f>E3</f>
        <v>總分</v>
      </c>
      <c r="F267" s="18" t="str">
        <f>F3</f>
        <v>平均</v>
      </c>
      <c r="G267" s="93"/>
      <c r="H267" s="93"/>
    </row>
    <row r="268" spans="1:6" ht="16.5">
      <c r="A268" s="19">
        <f>'第一次考查'!A31</f>
        <v>25</v>
      </c>
      <c r="B268" s="31">
        <f>'第一次考查'!B31</f>
        <v>0</v>
      </c>
      <c r="C268" s="19">
        <f>'第一次考查'!C31</f>
        <v>0</v>
      </c>
      <c r="D268" s="19">
        <f>'第一次考查'!D31</f>
        <v>0</v>
      </c>
      <c r="E268" s="19">
        <f>'第一次考查'!H31</f>
        <v>0</v>
      </c>
      <c r="F268" s="25">
        <f>'第一次考查'!I31</f>
        <v>0</v>
      </c>
    </row>
    <row r="269" spans="2:4" ht="16.5">
      <c r="B269" s="13" t="s">
        <v>17</v>
      </c>
      <c r="C269" s="98" t="e">
        <f aca="true" t="shared" si="23" ref="C269:D274">C5</f>
        <v>#DIV/0!</v>
      </c>
      <c r="D269" s="98" t="e">
        <f>D5</f>
        <v>#DIV/0!</v>
      </c>
    </row>
    <row r="270" spans="1:4" ht="15.75" customHeight="1">
      <c r="A270" s="126" t="str">
        <f>A6</f>
        <v>95分~100分人數</v>
      </c>
      <c r="B270" s="127"/>
      <c r="C270" s="99">
        <f t="shared" si="23"/>
        <v>0</v>
      </c>
      <c r="D270" s="99">
        <f t="shared" si="23"/>
        <v>0</v>
      </c>
    </row>
    <row r="271" spans="1:7" ht="15.75" customHeight="1">
      <c r="A271" s="126" t="str">
        <f>A7</f>
        <v>90分~94分人數</v>
      </c>
      <c r="B271" s="127"/>
      <c r="C271" s="99">
        <f t="shared" si="23"/>
        <v>0</v>
      </c>
      <c r="D271" s="99">
        <f t="shared" si="23"/>
        <v>0</v>
      </c>
      <c r="E271" s="13"/>
      <c r="F271" s="46"/>
      <c r="G271" s="46"/>
    </row>
    <row r="272" spans="1:7" ht="15.75" customHeight="1">
      <c r="A272" s="126" t="str">
        <f>A8</f>
        <v>85分~89分人數</v>
      </c>
      <c r="B272" s="127"/>
      <c r="C272" s="99">
        <f t="shared" si="23"/>
        <v>0</v>
      </c>
      <c r="D272" s="99">
        <f t="shared" si="23"/>
        <v>0</v>
      </c>
      <c r="E272" s="13"/>
      <c r="F272" s="46"/>
      <c r="G272" s="46"/>
    </row>
    <row r="273" spans="1:7" ht="15.75" customHeight="1">
      <c r="A273" s="126" t="str">
        <f>A9</f>
        <v>80分~84分人數</v>
      </c>
      <c r="B273" s="127"/>
      <c r="C273" s="99">
        <f t="shared" si="23"/>
        <v>0</v>
      </c>
      <c r="D273" s="99">
        <f t="shared" si="23"/>
        <v>0</v>
      </c>
      <c r="E273" s="13"/>
      <c r="F273" s="46"/>
      <c r="G273" s="46"/>
    </row>
    <row r="274" spans="1:8" ht="15.75" customHeight="1">
      <c r="A274" s="126" t="str">
        <f>A10</f>
        <v>79分以下人數</v>
      </c>
      <c r="B274" s="127"/>
      <c r="C274" s="99">
        <f t="shared" si="23"/>
        <v>0</v>
      </c>
      <c r="D274" s="99">
        <f t="shared" si="23"/>
        <v>0</v>
      </c>
      <c r="E274" s="13"/>
      <c r="F274" s="13" t="s">
        <v>22</v>
      </c>
      <c r="G274" s="42"/>
      <c r="H274" s="42"/>
    </row>
    <row r="275" spans="1:8" ht="15.75" customHeight="1">
      <c r="A275" s="94"/>
      <c r="B275" s="95"/>
      <c r="C275" s="87"/>
      <c r="D275" s="87"/>
      <c r="E275" s="13"/>
      <c r="F275" s="13"/>
      <c r="G275" s="46"/>
      <c r="H275" s="46"/>
    </row>
    <row r="276" spans="1:8" ht="16.5">
      <c r="A276" s="125" t="str">
        <f>A1</f>
        <v>花蓮縣玉里鎮中城國民小學106學年度第1學期</v>
      </c>
      <c r="B276" s="125"/>
      <c r="C276" s="125"/>
      <c r="D276" s="125"/>
      <c r="E276" s="125"/>
      <c r="F276" s="125" t="s">
        <v>21</v>
      </c>
      <c r="G276" s="125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>A3</f>
        <v>座號</v>
      </c>
      <c r="B278" s="18" t="str">
        <f>B3</f>
        <v>姓名</v>
      </c>
      <c r="C278" s="18" t="str">
        <f>C3</f>
        <v>國語</v>
      </c>
      <c r="D278" s="18" t="str">
        <f>'第一次考查'!D5</f>
        <v>數學</v>
      </c>
      <c r="E278" s="18" t="str">
        <f>E3</f>
        <v>總分</v>
      </c>
      <c r="F278" s="18" t="str">
        <f>F3</f>
        <v>平均</v>
      </c>
      <c r="G278" s="93"/>
      <c r="H278" s="93"/>
    </row>
    <row r="279" spans="1:6" ht="16.5">
      <c r="A279" s="19">
        <f>'第一次考查'!A32</f>
        <v>26</v>
      </c>
      <c r="B279" s="31">
        <f>'第一次考查'!B32</f>
        <v>0</v>
      </c>
      <c r="C279" s="19">
        <f>'第一次考查'!C32</f>
        <v>0</v>
      </c>
      <c r="D279" s="19">
        <f>'第一次考查'!D32</f>
        <v>0</v>
      </c>
      <c r="E279" s="19">
        <f>'第一次考查'!H32</f>
        <v>0</v>
      </c>
      <c r="F279" s="25">
        <f>'第一次考查'!I32</f>
        <v>0</v>
      </c>
    </row>
    <row r="280" spans="2:4" ht="16.5">
      <c r="B280" s="13" t="s">
        <v>17</v>
      </c>
      <c r="C280" s="98" t="e">
        <f aca="true" t="shared" si="24" ref="C280:D285">C5</f>
        <v>#DIV/0!</v>
      </c>
      <c r="D280" s="98" t="e">
        <f>D5</f>
        <v>#DIV/0!</v>
      </c>
    </row>
    <row r="281" spans="1:4" ht="15.75" customHeight="1">
      <c r="A281" s="126" t="str">
        <f>A6</f>
        <v>95分~100分人數</v>
      </c>
      <c r="B281" s="127"/>
      <c r="C281" s="99">
        <f t="shared" si="24"/>
        <v>0</v>
      </c>
      <c r="D281" s="99">
        <f t="shared" si="24"/>
        <v>0</v>
      </c>
    </row>
    <row r="282" spans="1:7" ht="15.75" customHeight="1">
      <c r="A282" s="126" t="str">
        <f>A7</f>
        <v>90分~94分人數</v>
      </c>
      <c r="B282" s="127"/>
      <c r="C282" s="99">
        <f t="shared" si="24"/>
        <v>0</v>
      </c>
      <c r="D282" s="99">
        <f t="shared" si="24"/>
        <v>0</v>
      </c>
      <c r="E282" s="13"/>
      <c r="F282" s="46"/>
      <c r="G282" s="46"/>
    </row>
    <row r="283" spans="1:7" ht="15.75" customHeight="1">
      <c r="A283" s="126" t="str">
        <f>A8</f>
        <v>85分~89分人數</v>
      </c>
      <c r="B283" s="127"/>
      <c r="C283" s="99">
        <f t="shared" si="24"/>
        <v>0</v>
      </c>
      <c r="D283" s="99">
        <f t="shared" si="24"/>
        <v>0</v>
      </c>
      <c r="E283" s="13"/>
      <c r="F283" s="46"/>
      <c r="G283" s="46"/>
    </row>
    <row r="284" spans="1:7" ht="15.75" customHeight="1">
      <c r="A284" s="126" t="str">
        <f>A9</f>
        <v>80分~84分人數</v>
      </c>
      <c r="B284" s="127"/>
      <c r="C284" s="99">
        <f t="shared" si="24"/>
        <v>0</v>
      </c>
      <c r="D284" s="99">
        <f t="shared" si="24"/>
        <v>0</v>
      </c>
      <c r="E284" s="13"/>
      <c r="F284" s="46"/>
      <c r="G284" s="46"/>
    </row>
    <row r="285" spans="1:8" ht="15.75" customHeight="1">
      <c r="A285" s="126" t="str">
        <f>A10</f>
        <v>79分以下人數</v>
      </c>
      <c r="B285" s="127"/>
      <c r="C285" s="99">
        <f t="shared" si="24"/>
        <v>0</v>
      </c>
      <c r="D285" s="99">
        <f t="shared" si="24"/>
        <v>0</v>
      </c>
      <c r="E285" s="13"/>
      <c r="F285" s="13" t="s">
        <v>22</v>
      </c>
      <c r="G285" s="42"/>
      <c r="H285" s="42"/>
    </row>
    <row r="287" spans="1:8" ht="16.5">
      <c r="A287" s="125" t="str">
        <f>A1</f>
        <v>花蓮縣玉里鎮中城國民小學106學年度第1學期</v>
      </c>
      <c r="B287" s="125"/>
      <c r="C287" s="125"/>
      <c r="D287" s="125"/>
      <c r="E287" s="125"/>
      <c r="F287" s="125" t="s">
        <v>21</v>
      </c>
      <c r="G287" s="125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>A3</f>
        <v>座號</v>
      </c>
      <c r="B289" s="18" t="str">
        <f>B3</f>
        <v>姓名</v>
      </c>
      <c r="C289" s="18" t="str">
        <f>C3</f>
        <v>國語</v>
      </c>
      <c r="D289" s="18" t="str">
        <f>'第一次考查'!D5</f>
        <v>數學</v>
      </c>
      <c r="E289" s="18" t="str">
        <f>E3</f>
        <v>總分</v>
      </c>
      <c r="F289" s="18" t="str">
        <f>F3</f>
        <v>平均</v>
      </c>
      <c r="G289" s="93"/>
      <c r="H289" s="93"/>
    </row>
    <row r="290" spans="1:6" ht="16.5">
      <c r="A290" s="19">
        <f>'第一次考查'!A33</f>
        <v>27</v>
      </c>
      <c r="B290" s="31">
        <f>'第一次考查'!B33</f>
        <v>0</v>
      </c>
      <c r="C290" s="19">
        <f>'第一次考查'!C33</f>
        <v>0</v>
      </c>
      <c r="D290" s="19">
        <f>'第一次考查'!D33</f>
        <v>0</v>
      </c>
      <c r="E290" s="19">
        <f>'第一次考查'!H33</f>
        <v>0</v>
      </c>
      <c r="F290" s="25">
        <f>'第一次考查'!I33</f>
        <v>0</v>
      </c>
    </row>
    <row r="291" spans="2:4" ht="16.5">
      <c r="B291" s="13" t="s">
        <v>17</v>
      </c>
      <c r="C291" s="98" t="e">
        <f aca="true" t="shared" si="25" ref="C291:D296">C5</f>
        <v>#DIV/0!</v>
      </c>
      <c r="D291" s="98" t="e">
        <f>D5</f>
        <v>#DIV/0!</v>
      </c>
    </row>
    <row r="292" spans="1:4" ht="15.75" customHeight="1">
      <c r="A292" s="126" t="str">
        <f>A6</f>
        <v>95分~100分人數</v>
      </c>
      <c r="B292" s="127"/>
      <c r="C292" s="99">
        <f t="shared" si="25"/>
        <v>0</v>
      </c>
      <c r="D292" s="99">
        <f t="shared" si="25"/>
        <v>0</v>
      </c>
    </row>
    <row r="293" spans="1:7" ht="15.75" customHeight="1">
      <c r="A293" s="126" t="str">
        <f>A7</f>
        <v>90分~94分人數</v>
      </c>
      <c r="B293" s="127"/>
      <c r="C293" s="99">
        <f t="shared" si="25"/>
        <v>0</v>
      </c>
      <c r="D293" s="99">
        <f t="shared" si="25"/>
        <v>0</v>
      </c>
      <c r="E293" s="13"/>
      <c r="F293" s="46"/>
      <c r="G293" s="46"/>
    </row>
    <row r="294" spans="1:7" ht="15.75" customHeight="1">
      <c r="A294" s="126" t="str">
        <f>A8</f>
        <v>85分~89分人數</v>
      </c>
      <c r="B294" s="127"/>
      <c r="C294" s="99">
        <f t="shared" si="25"/>
        <v>0</v>
      </c>
      <c r="D294" s="99">
        <f t="shared" si="25"/>
        <v>0</v>
      </c>
      <c r="E294" s="13"/>
      <c r="F294" s="46"/>
      <c r="G294" s="46"/>
    </row>
    <row r="295" spans="1:7" ht="15.75" customHeight="1">
      <c r="A295" s="126" t="str">
        <f>A9</f>
        <v>80分~84分人數</v>
      </c>
      <c r="B295" s="127"/>
      <c r="C295" s="99">
        <f t="shared" si="25"/>
        <v>0</v>
      </c>
      <c r="D295" s="99">
        <f t="shared" si="25"/>
        <v>0</v>
      </c>
      <c r="E295" s="13"/>
      <c r="F295" s="46"/>
      <c r="G295" s="46"/>
    </row>
    <row r="296" spans="1:8" ht="15.75" customHeight="1">
      <c r="A296" s="126" t="str">
        <f>A10</f>
        <v>79分以下人數</v>
      </c>
      <c r="B296" s="127"/>
      <c r="C296" s="99">
        <f t="shared" si="25"/>
        <v>0</v>
      </c>
      <c r="D296" s="99">
        <f t="shared" si="25"/>
        <v>0</v>
      </c>
      <c r="E296" s="13"/>
      <c r="F296" s="13" t="s">
        <v>22</v>
      </c>
      <c r="G296" s="42"/>
      <c r="H296" s="42"/>
    </row>
    <row r="298" spans="1:8" ht="16.5">
      <c r="A298" s="125" t="str">
        <f>A1</f>
        <v>花蓮縣玉里鎮中城國民小學106學年度第1學期</v>
      </c>
      <c r="B298" s="125"/>
      <c r="C298" s="125"/>
      <c r="D298" s="125"/>
      <c r="E298" s="125"/>
      <c r="F298" s="125" t="s">
        <v>21</v>
      </c>
      <c r="G298" s="125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>A3</f>
        <v>座號</v>
      </c>
      <c r="B300" s="18" t="str">
        <f>B3</f>
        <v>姓名</v>
      </c>
      <c r="C300" s="18" t="str">
        <f>C3</f>
        <v>國語</v>
      </c>
      <c r="D300" s="18" t="str">
        <f>'第一次考查'!D5</f>
        <v>數學</v>
      </c>
      <c r="E300" s="18" t="str">
        <f>E3</f>
        <v>總分</v>
      </c>
      <c r="F300" s="18" t="str">
        <f>F3</f>
        <v>平均</v>
      </c>
      <c r="G300" s="93"/>
      <c r="H300" s="93"/>
    </row>
    <row r="301" spans="1:6" ht="16.5">
      <c r="A301" s="19">
        <f>'第一次考查'!A34</f>
        <v>28</v>
      </c>
      <c r="B301" s="31">
        <f>'第一次考查'!B34</f>
        <v>0</v>
      </c>
      <c r="C301" s="19">
        <f>'第一次考查'!C34</f>
        <v>0</v>
      </c>
      <c r="D301" s="19">
        <f>'第一次考查'!D34</f>
        <v>0</v>
      </c>
      <c r="E301" s="19">
        <f>'第一次考查'!H34</f>
        <v>0</v>
      </c>
      <c r="F301" s="25">
        <f>'第一次考查'!I34</f>
        <v>0</v>
      </c>
    </row>
    <row r="302" spans="2:4" ht="16.5">
      <c r="B302" s="13" t="s">
        <v>17</v>
      </c>
      <c r="C302" s="98" t="e">
        <f aca="true" t="shared" si="26" ref="C302:D307">C5</f>
        <v>#DIV/0!</v>
      </c>
      <c r="D302" s="98" t="e">
        <f>D5</f>
        <v>#DIV/0!</v>
      </c>
    </row>
    <row r="303" spans="1:4" ht="15.75" customHeight="1">
      <c r="A303" s="126" t="str">
        <f>A6</f>
        <v>95分~100分人數</v>
      </c>
      <c r="B303" s="127"/>
      <c r="C303" s="99">
        <f t="shared" si="26"/>
        <v>0</v>
      </c>
      <c r="D303" s="99">
        <f t="shared" si="26"/>
        <v>0</v>
      </c>
    </row>
    <row r="304" spans="1:4" ht="15.75" customHeight="1">
      <c r="A304" s="126" t="str">
        <f>A7</f>
        <v>90分~94分人數</v>
      </c>
      <c r="B304" s="127"/>
      <c r="C304" s="99">
        <f t="shared" si="26"/>
        <v>0</v>
      </c>
      <c r="D304" s="99">
        <f t="shared" si="26"/>
        <v>0</v>
      </c>
    </row>
    <row r="305" spans="1:4" ht="15.75" customHeight="1">
      <c r="A305" s="126" t="str">
        <f>A8</f>
        <v>85分~89分人數</v>
      </c>
      <c r="B305" s="127"/>
      <c r="C305" s="99">
        <f t="shared" si="26"/>
        <v>0</v>
      </c>
      <c r="D305" s="99">
        <f t="shared" si="26"/>
        <v>0</v>
      </c>
    </row>
    <row r="306" spans="1:4" ht="15.75" customHeight="1">
      <c r="A306" s="126" t="str">
        <f>A9</f>
        <v>80分~84分人數</v>
      </c>
      <c r="B306" s="127"/>
      <c r="C306" s="99">
        <f t="shared" si="26"/>
        <v>0</v>
      </c>
      <c r="D306" s="99">
        <f t="shared" si="26"/>
        <v>0</v>
      </c>
    </row>
    <row r="307" spans="1:8" ht="15.75" customHeight="1">
      <c r="A307" s="126" t="str">
        <f>A10</f>
        <v>79分以下人數</v>
      </c>
      <c r="B307" s="127"/>
      <c r="C307" s="99">
        <f t="shared" si="26"/>
        <v>0</v>
      </c>
      <c r="D307" s="99">
        <f t="shared" si="26"/>
        <v>0</v>
      </c>
      <c r="F307" s="13" t="s">
        <v>22</v>
      </c>
      <c r="G307" s="42"/>
      <c r="H307" s="42"/>
    </row>
    <row r="309" spans="1:8" ht="16.5">
      <c r="A309" s="125" t="str">
        <f>A1</f>
        <v>花蓮縣玉里鎮中城國民小學106學年度第1學期</v>
      </c>
      <c r="B309" s="125"/>
      <c r="C309" s="125"/>
      <c r="D309" s="125"/>
      <c r="E309" s="125"/>
      <c r="F309" s="125" t="s">
        <v>21</v>
      </c>
      <c r="G309" s="125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>A3</f>
        <v>座號</v>
      </c>
      <c r="B311" s="18" t="str">
        <f>B3</f>
        <v>姓名</v>
      </c>
      <c r="C311" s="18" t="str">
        <f>C3</f>
        <v>國語</v>
      </c>
      <c r="D311" s="18" t="str">
        <f>'第一次考查'!D5</f>
        <v>數學</v>
      </c>
      <c r="E311" s="18" t="str">
        <f>E3</f>
        <v>總分</v>
      </c>
      <c r="F311" s="18" t="str">
        <f>F3</f>
        <v>平均</v>
      </c>
      <c r="G311" s="93"/>
      <c r="H311" s="93"/>
    </row>
    <row r="312" spans="1:6" ht="16.5">
      <c r="A312" s="19">
        <f>'第一次考查'!A35</f>
        <v>29</v>
      </c>
      <c r="B312" s="31">
        <f>'第一次考查'!B35</f>
        <v>0</v>
      </c>
      <c r="C312" s="19">
        <f>'第一次考查'!C35</f>
        <v>0</v>
      </c>
      <c r="D312" s="19">
        <f>'第一次考查'!D35</f>
        <v>0</v>
      </c>
      <c r="E312" s="19">
        <f>'第一次考查'!H35</f>
        <v>0</v>
      </c>
      <c r="F312" s="25">
        <f>'第一次考查'!I35</f>
        <v>0</v>
      </c>
    </row>
    <row r="313" spans="2:4" ht="16.5">
      <c r="B313" s="13" t="s">
        <v>17</v>
      </c>
      <c r="C313" s="98" t="e">
        <f aca="true" t="shared" si="27" ref="C313:D318">C5</f>
        <v>#DIV/0!</v>
      </c>
      <c r="D313" s="98" t="e">
        <f>D5</f>
        <v>#DIV/0!</v>
      </c>
    </row>
    <row r="314" spans="1:4" ht="15.75" customHeight="1">
      <c r="A314" s="126" t="str">
        <f>A6</f>
        <v>95分~100分人數</v>
      </c>
      <c r="B314" s="127"/>
      <c r="C314" s="99">
        <f t="shared" si="27"/>
        <v>0</v>
      </c>
      <c r="D314" s="99">
        <f t="shared" si="27"/>
        <v>0</v>
      </c>
    </row>
    <row r="315" spans="1:7" ht="15.75" customHeight="1">
      <c r="A315" s="126" t="str">
        <f>A7</f>
        <v>90分~94分人數</v>
      </c>
      <c r="B315" s="127"/>
      <c r="C315" s="99">
        <f t="shared" si="27"/>
        <v>0</v>
      </c>
      <c r="D315" s="99">
        <f t="shared" si="27"/>
        <v>0</v>
      </c>
      <c r="E315" s="13"/>
      <c r="F315" s="46"/>
      <c r="G315" s="46"/>
    </row>
    <row r="316" spans="1:7" ht="15.75" customHeight="1">
      <c r="A316" s="126" t="str">
        <f>A8</f>
        <v>85分~89分人數</v>
      </c>
      <c r="B316" s="127"/>
      <c r="C316" s="99">
        <f t="shared" si="27"/>
        <v>0</v>
      </c>
      <c r="D316" s="99">
        <f t="shared" si="27"/>
        <v>0</v>
      </c>
      <c r="E316" s="13"/>
      <c r="F316" s="46"/>
      <c r="G316" s="46"/>
    </row>
    <row r="317" spans="1:7" ht="15.75" customHeight="1">
      <c r="A317" s="126" t="str">
        <f>A9</f>
        <v>80分~84分人數</v>
      </c>
      <c r="B317" s="127"/>
      <c r="C317" s="99">
        <f t="shared" si="27"/>
        <v>0</v>
      </c>
      <c r="D317" s="99">
        <f t="shared" si="27"/>
        <v>0</v>
      </c>
      <c r="E317" s="13"/>
      <c r="F317" s="46"/>
      <c r="G317" s="46"/>
    </row>
    <row r="318" spans="1:8" ht="15.75" customHeight="1">
      <c r="A318" s="126" t="str">
        <f>A10</f>
        <v>79分以下人數</v>
      </c>
      <c r="B318" s="127"/>
      <c r="C318" s="99">
        <f t="shared" si="27"/>
        <v>0</v>
      </c>
      <c r="D318" s="99">
        <f t="shared" si="27"/>
        <v>0</v>
      </c>
      <c r="E318" s="13"/>
      <c r="F318" s="13" t="s">
        <v>22</v>
      </c>
      <c r="G318" s="42"/>
      <c r="H318" s="42"/>
    </row>
    <row r="320" spans="1:8" ht="16.5">
      <c r="A320" s="125" t="str">
        <f>A1</f>
        <v>花蓮縣玉里鎮中城國民小學106學年度第1學期</v>
      </c>
      <c r="B320" s="125"/>
      <c r="C320" s="125"/>
      <c r="D320" s="125"/>
      <c r="E320" s="125"/>
      <c r="F320" s="125" t="s">
        <v>21</v>
      </c>
      <c r="G320" s="125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>A3</f>
        <v>座號</v>
      </c>
      <c r="B322" s="18" t="str">
        <f>B3</f>
        <v>姓名</v>
      </c>
      <c r="C322" s="18" t="str">
        <f>C3</f>
        <v>國語</v>
      </c>
      <c r="D322" s="18" t="str">
        <f>'第一次考查'!D5</f>
        <v>數學</v>
      </c>
      <c r="E322" s="18" t="str">
        <f>E3</f>
        <v>總分</v>
      </c>
      <c r="F322" s="18" t="str">
        <f>F3</f>
        <v>平均</v>
      </c>
      <c r="G322" s="93"/>
      <c r="H322" s="93"/>
    </row>
    <row r="323" spans="1:6" ht="16.5">
      <c r="A323" s="19">
        <f>'第一次考查'!A36</f>
        <v>30</v>
      </c>
      <c r="B323" s="31">
        <f>'第一次考查'!B36</f>
        <v>0</v>
      </c>
      <c r="C323" s="19">
        <f>'第一次考查'!C36</f>
        <v>0</v>
      </c>
      <c r="D323" s="19">
        <f>'第一次考查'!D36</f>
        <v>0</v>
      </c>
      <c r="E323" s="19">
        <f>'第一次考查'!H36</f>
        <v>0</v>
      </c>
      <c r="F323" s="25">
        <f>'第一次考查'!I36</f>
        <v>0</v>
      </c>
    </row>
    <row r="324" spans="2:4" ht="16.5">
      <c r="B324" s="13" t="s">
        <v>17</v>
      </c>
      <c r="C324" s="98" t="e">
        <f aca="true" t="shared" si="28" ref="C324:D329">C5</f>
        <v>#DIV/0!</v>
      </c>
      <c r="D324" s="98" t="e">
        <f>D5</f>
        <v>#DIV/0!</v>
      </c>
    </row>
    <row r="325" spans="1:4" ht="15.75" customHeight="1">
      <c r="A325" s="126" t="str">
        <f>A6</f>
        <v>95分~100分人數</v>
      </c>
      <c r="B325" s="127"/>
      <c r="C325" s="99">
        <f t="shared" si="28"/>
        <v>0</v>
      </c>
      <c r="D325" s="99">
        <f t="shared" si="28"/>
        <v>0</v>
      </c>
    </row>
    <row r="326" spans="1:7" ht="15.75" customHeight="1">
      <c r="A326" s="126" t="str">
        <f>A7</f>
        <v>90分~94分人數</v>
      </c>
      <c r="B326" s="127"/>
      <c r="C326" s="99">
        <f t="shared" si="28"/>
        <v>0</v>
      </c>
      <c r="D326" s="99">
        <f t="shared" si="28"/>
        <v>0</v>
      </c>
      <c r="E326" s="13"/>
      <c r="F326" s="46"/>
      <c r="G326" s="46"/>
    </row>
    <row r="327" spans="1:7" ht="15.75" customHeight="1">
      <c r="A327" s="126" t="str">
        <f>A8</f>
        <v>85分~89分人數</v>
      </c>
      <c r="B327" s="127"/>
      <c r="C327" s="99">
        <f t="shared" si="28"/>
        <v>0</v>
      </c>
      <c r="D327" s="99">
        <f t="shared" si="28"/>
        <v>0</v>
      </c>
      <c r="E327" s="13"/>
      <c r="F327" s="46"/>
      <c r="G327" s="46"/>
    </row>
    <row r="328" spans="1:7" ht="15.75" customHeight="1">
      <c r="A328" s="126" t="str">
        <f>A9</f>
        <v>80分~84分人數</v>
      </c>
      <c r="B328" s="127"/>
      <c r="C328" s="99">
        <f t="shared" si="28"/>
        <v>0</v>
      </c>
      <c r="D328" s="99">
        <f t="shared" si="28"/>
        <v>0</v>
      </c>
      <c r="E328" s="13"/>
      <c r="F328" s="46"/>
      <c r="G328" s="46"/>
    </row>
    <row r="329" spans="1:8" ht="15.75" customHeight="1">
      <c r="A329" s="126" t="str">
        <f>A10</f>
        <v>79分以下人數</v>
      </c>
      <c r="B329" s="127"/>
      <c r="C329" s="99">
        <f t="shared" si="28"/>
        <v>0</v>
      </c>
      <c r="D329" s="99">
        <f t="shared" si="28"/>
        <v>0</v>
      </c>
      <c r="E329" s="13"/>
      <c r="F329" s="13" t="s">
        <v>22</v>
      </c>
      <c r="G329" s="42"/>
      <c r="H329" s="42"/>
    </row>
    <row r="330" spans="1:8" ht="15.75" customHeight="1">
      <c r="A330" s="94"/>
      <c r="B330" s="95"/>
      <c r="C330" s="87"/>
      <c r="D330" s="87"/>
      <c r="E330" s="13"/>
      <c r="F330" s="13"/>
      <c r="G330" s="46"/>
      <c r="H330" s="46"/>
    </row>
    <row r="331" spans="1:8" ht="16.5">
      <c r="A331" s="125" t="str">
        <f>A1</f>
        <v>花蓮縣玉里鎮中城國民小學106學年度第1學期</v>
      </c>
      <c r="B331" s="125"/>
      <c r="C331" s="125"/>
      <c r="D331" s="125"/>
      <c r="E331" s="125"/>
      <c r="F331" s="125" t="s">
        <v>21</v>
      </c>
      <c r="G331" s="125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>A3</f>
        <v>座號</v>
      </c>
      <c r="B333" s="18" t="str">
        <f>B3</f>
        <v>姓名</v>
      </c>
      <c r="C333" s="18" t="str">
        <f>C3</f>
        <v>國語</v>
      </c>
      <c r="D333" s="18" t="str">
        <f>'第一次考查'!D5</f>
        <v>數學</v>
      </c>
      <c r="E333" s="18" t="str">
        <f>E3</f>
        <v>總分</v>
      </c>
      <c r="F333" s="18" t="str">
        <f>F3</f>
        <v>平均</v>
      </c>
      <c r="G333" s="93"/>
      <c r="H333" s="93"/>
    </row>
    <row r="334" spans="1:6" ht="16.5">
      <c r="A334" s="19">
        <f>'第一次考查'!A37</f>
        <v>31</v>
      </c>
      <c r="B334" s="31">
        <f>'第一次考查'!B37</f>
        <v>0</v>
      </c>
      <c r="C334" s="19">
        <f>'第一次考查'!C37</f>
        <v>0</v>
      </c>
      <c r="D334" s="19">
        <f>'第一次考查'!D37</f>
        <v>0</v>
      </c>
      <c r="E334" s="19">
        <f>'第一次考查'!H37</f>
        <v>0</v>
      </c>
      <c r="F334" s="25">
        <f>'第一次考查'!I37</f>
        <v>0</v>
      </c>
    </row>
    <row r="335" spans="2:4" ht="16.5">
      <c r="B335" s="13" t="s">
        <v>17</v>
      </c>
      <c r="C335" s="98" t="e">
        <f aca="true" t="shared" si="29" ref="C335:C340">C5</f>
        <v>#DIV/0!</v>
      </c>
      <c r="D335" s="98" t="e">
        <f aca="true" t="shared" si="30" ref="D335:D340">D5</f>
        <v>#DIV/0!</v>
      </c>
    </row>
    <row r="336" spans="1:4" ht="15.75" customHeight="1">
      <c r="A336" s="126" t="str">
        <f>A6</f>
        <v>95分~100分人數</v>
      </c>
      <c r="B336" s="127"/>
      <c r="C336" s="99">
        <f t="shared" si="29"/>
        <v>0</v>
      </c>
      <c r="D336" s="99">
        <f t="shared" si="30"/>
        <v>0</v>
      </c>
    </row>
    <row r="337" spans="1:7" ht="15.75" customHeight="1">
      <c r="A337" s="126" t="str">
        <f>A7</f>
        <v>90分~94分人數</v>
      </c>
      <c r="B337" s="127"/>
      <c r="C337" s="99">
        <f t="shared" si="29"/>
        <v>0</v>
      </c>
      <c r="D337" s="99">
        <f t="shared" si="30"/>
        <v>0</v>
      </c>
      <c r="E337" s="13"/>
      <c r="F337" s="46"/>
      <c r="G337" s="46"/>
    </row>
    <row r="338" spans="1:7" ht="15.75" customHeight="1">
      <c r="A338" s="126" t="str">
        <f>A8</f>
        <v>85分~89分人數</v>
      </c>
      <c r="B338" s="127"/>
      <c r="C338" s="99">
        <f t="shared" si="29"/>
        <v>0</v>
      </c>
      <c r="D338" s="99">
        <f t="shared" si="30"/>
        <v>0</v>
      </c>
      <c r="E338" s="13"/>
      <c r="F338" s="46"/>
      <c r="G338" s="46"/>
    </row>
    <row r="339" spans="1:7" ht="15.75" customHeight="1">
      <c r="A339" s="126" t="str">
        <f>A9</f>
        <v>80分~84分人數</v>
      </c>
      <c r="B339" s="127"/>
      <c r="C339" s="99">
        <f t="shared" si="29"/>
        <v>0</v>
      </c>
      <c r="D339" s="99">
        <f t="shared" si="30"/>
        <v>0</v>
      </c>
      <c r="E339" s="13"/>
      <c r="F339" s="46"/>
      <c r="G339" s="46"/>
    </row>
    <row r="340" spans="1:8" ht="15.75" customHeight="1">
      <c r="A340" s="126" t="str">
        <f>A10</f>
        <v>79分以下人數</v>
      </c>
      <c r="B340" s="127"/>
      <c r="C340" s="99">
        <f t="shared" si="29"/>
        <v>0</v>
      </c>
      <c r="D340" s="99">
        <f t="shared" si="30"/>
        <v>0</v>
      </c>
      <c r="E340" s="13"/>
      <c r="F340" s="13" t="s">
        <v>22</v>
      </c>
      <c r="G340" s="42"/>
      <c r="H340" s="42"/>
    </row>
    <row r="342" spans="1:8" ht="16.5">
      <c r="A342" s="125" t="str">
        <f>A1</f>
        <v>花蓮縣玉里鎮中城國民小學106學年度第1學期</v>
      </c>
      <c r="B342" s="125"/>
      <c r="C342" s="125"/>
      <c r="D342" s="125"/>
      <c r="E342" s="125"/>
      <c r="F342" s="125" t="s">
        <v>21</v>
      </c>
      <c r="G342" s="125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>A3</f>
        <v>座號</v>
      </c>
      <c r="B344" s="18" t="str">
        <f>B3</f>
        <v>姓名</v>
      </c>
      <c r="C344" s="18" t="str">
        <f>C3</f>
        <v>國語</v>
      </c>
      <c r="D344" s="18" t="str">
        <f>'第一次考查'!D5</f>
        <v>數學</v>
      </c>
      <c r="E344" s="18" t="str">
        <f>E3</f>
        <v>總分</v>
      </c>
      <c r="F344" s="18" t="str">
        <f>F3</f>
        <v>平均</v>
      </c>
      <c r="G344" s="93"/>
      <c r="H344" s="93"/>
    </row>
    <row r="345" spans="1:6" ht="16.5">
      <c r="A345" s="19">
        <f>'第一次考查'!A38</f>
        <v>32</v>
      </c>
      <c r="B345" s="31">
        <f>'第一次考查'!B38</f>
        <v>0</v>
      </c>
      <c r="C345" s="19">
        <f>'第一次考查'!C38</f>
        <v>0</v>
      </c>
      <c r="D345" s="19">
        <f>'第一次考查'!D38</f>
        <v>0</v>
      </c>
      <c r="E345" s="19">
        <f>'第一次考查'!H38</f>
        <v>0</v>
      </c>
      <c r="F345" s="25">
        <f>'第一次考查'!I38</f>
        <v>0</v>
      </c>
    </row>
    <row r="346" spans="2:4" ht="16.5">
      <c r="B346" s="13" t="s">
        <v>17</v>
      </c>
      <c r="C346" s="98" t="e">
        <f aca="true" t="shared" si="31" ref="C346:D351">C5</f>
        <v>#DIV/0!</v>
      </c>
      <c r="D346" s="98" t="e">
        <f>D5</f>
        <v>#DIV/0!</v>
      </c>
    </row>
    <row r="347" spans="1:4" ht="15.75" customHeight="1">
      <c r="A347" s="126" t="str">
        <f>A6</f>
        <v>95分~100分人數</v>
      </c>
      <c r="B347" s="127"/>
      <c r="C347" s="99">
        <f t="shared" si="31"/>
        <v>0</v>
      </c>
      <c r="D347" s="99">
        <f t="shared" si="31"/>
        <v>0</v>
      </c>
    </row>
    <row r="348" spans="1:7" ht="15.75" customHeight="1">
      <c r="A348" s="126" t="str">
        <f>A7</f>
        <v>90分~94分人數</v>
      </c>
      <c r="B348" s="127"/>
      <c r="C348" s="99">
        <f t="shared" si="31"/>
        <v>0</v>
      </c>
      <c r="D348" s="99">
        <f t="shared" si="31"/>
        <v>0</v>
      </c>
      <c r="E348" s="13"/>
      <c r="F348" s="46"/>
      <c r="G348" s="46"/>
    </row>
    <row r="349" spans="1:7" ht="15.75" customHeight="1">
      <c r="A349" s="126" t="str">
        <f>A8</f>
        <v>85分~89分人數</v>
      </c>
      <c r="B349" s="127"/>
      <c r="C349" s="99">
        <f t="shared" si="31"/>
        <v>0</v>
      </c>
      <c r="D349" s="99">
        <f t="shared" si="31"/>
        <v>0</v>
      </c>
      <c r="E349" s="13"/>
      <c r="F349" s="46"/>
      <c r="G349" s="46"/>
    </row>
    <row r="350" spans="1:7" ht="15.75" customHeight="1">
      <c r="A350" s="126" t="str">
        <f>A9</f>
        <v>80分~84分人數</v>
      </c>
      <c r="B350" s="127"/>
      <c r="C350" s="99">
        <f t="shared" si="31"/>
        <v>0</v>
      </c>
      <c r="D350" s="99">
        <f t="shared" si="31"/>
        <v>0</v>
      </c>
      <c r="E350" s="13"/>
      <c r="F350" s="46"/>
      <c r="G350" s="46"/>
    </row>
    <row r="351" spans="1:8" ht="15.75" customHeight="1">
      <c r="A351" s="126" t="str">
        <f>A10</f>
        <v>79分以下人數</v>
      </c>
      <c r="B351" s="127"/>
      <c r="C351" s="99">
        <f t="shared" si="31"/>
        <v>0</v>
      </c>
      <c r="D351" s="99">
        <f t="shared" si="31"/>
        <v>0</v>
      </c>
      <c r="E351" s="13"/>
      <c r="F351" s="13" t="s">
        <v>22</v>
      </c>
      <c r="G351" s="42"/>
      <c r="H351" s="42"/>
    </row>
    <row r="353" spans="1:8" ht="16.5">
      <c r="A353" s="125" t="str">
        <f>A1</f>
        <v>花蓮縣玉里鎮中城國民小學106學年度第1學期</v>
      </c>
      <c r="B353" s="125"/>
      <c r="C353" s="125"/>
      <c r="D353" s="125"/>
      <c r="E353" s="125"/>
      <c r="F353" s="125" t="s">
        <v>21</v>
      </c>
      <c r="G353" s="125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>A3</f>
        <v>座號</v>
      </c>
      <c r="B355" s="18" t="str">
        <f>B3</f>
        <v>姓名</v>
      </c>
      <c r="C355" s="18" t="str">
        <f>C3</f>
        <v>國語</v>
      </c>
      <c r="D355" s="18" t="str">
        <f>'第一次考查'!D5</f>
        <v>數學</v>
      </c>
      <c r="E355" s="18" t="str">
        <f>E3</f>
        <v>總分</v>
      </c>
      <c r="F355" s="18" t="str">
        <f>F3</f>
        <v>平均</v>
      </c>
      <c r="G355" s="93"/>
      <c r="H355" s="93"/>
    </row>
    <row r="356" spans="1:6" ht="16.5">
      <c r="A356" s="19">
        <f>'第一次考查'!A39</f>
        <v>33</v>
      </c>
      <c r="B356" s="31">
        <f>'第一次考查'!B39</f>
        <v>0</v>
      </c>
      <c r="C356" s="19">
        <f>'第一次考查'!C39</f>
        <v>0</v>
      </c>
      <c r="D356" s="19">
        <f>'第一次考查'!D39</f>
        <v>0</v>
      </c>
      <c r="E356" s="19">
        <f>'第一次考查'!H39</f>
        <v>0</v>
      </c>
      <c r="F356" s="25">
        <f>'第一次考查'!I39</f>
        <v>0</v>
      </c>
    </row>
    <row r="357" spans="2:4" ht="16.5">
      <c r="B357" s="13" t="s">
        <v>17</v>
      </c>
      <c r="C357" s="98" t="e">
        <f aca="true" t="shared" si="32" ref="C357:D362">C5</f>
        <v>#DIV/0!</v>
      </c>
      <c r="D357" s="98" t="e">
        <f>D5</f>
        <v>#DIV/0!</v>
      </c>
    </row>
    <row r="358" spans="1:4" ht="15.75" customHeight="1">
      <c r="A358" s="126" t="str">
        <f>A6</f>
        <v>95分~100分人數</v>
      </c>
      <c r="B358" s="127"/>
      <c r="C358" s="99">
        <f t="shared" si="32"/>
        <v>0</v>
      </c>
      <c r="D358" s="99">
        <f t="shared" si="32"/>
        <v>0</v>
      </c>
    </row>
    <row r="359" spans="1:4" ht="15.75" customHeight="1">
      <c r="A359" s="126" t="str">
        <f>A7</f>
        <v>90分~94分人數</v>
      </c>
      <c r="B359" s="127"/>
      <c r="C359" s="99">
        <f t="shared" si="32"/>
        <v>0</v>
      </c>
      <c r="D359" s="99">
        <f t="shared" si="32"/>
        <v>0</v>
      </c>
    </row>
    <row r="360" spans="1:4" ht="15.75" customHeight="1">
      <c r="A360" s="126" t="str">
        <f>A8</f>
        <v>85分~89分人數</v>
      </c>
      <c r="B360" s="127"/>
      <c r="C360" s="99">
        <f t="shared" si="32"/>
        <v>0</v>
      </c>
      <c r="D360" s="99">
        <f t="shared" si="32"/>
        <v>0</v>
      </c>
    </row>
    <row r="361" spans="1:4" ht="15.75" customHeight="1">
      <c r="A361" s="126" t="str">
        <f>A9</f>
        <v>80分~84分人數</v>
      </c>
      <c r="B361" s="127"/>
      <c r="C361" s="99">
        <f t="shared" si="32"/>
        <v>0</v>
      </c>
      <c r="D361" s="99">
        <f t="shared" si="32"/>
        <v>0</v>
      </c>
    </row>
    <row r="362" spans="1:8" ht="15.75" customHeight="1">
      <c r="A362" s="126" t="str">
        <f>A10</f>
        <v>79分以下人數</v>
      </c>
      <c r="B362" s="127"/>
      <c r="C362" s="99">
        <f t="shared" si="32"/>
        <v>0</v>
      </c>
      <c r="D362" s="99">
        <f t="shared" si="32"/>
        <v>0</v>
      </c>
      <c r="F362" s="13" t="s">
        <v>22</v>
      </c>
      <c r="G362" s="42"/>
      <c r="H362" s="42"/>
    </row>
  </sheetData>
  <mergeCells count="231">
    <mergeCell ref="F243:G243"/>
    <mergeCell ref="F254:G254"/>
    <mergeCell ref="F287:G287"/>
    <mergeCell ref="F298:G298"/>
    <mergeCell ref="F309:G309"/>
    <mergeCell ref="F320:G320"/>
    <mergeCell ref="F67:G67"/>
    <mergeCell ref="F111:G111"/>
    <mergeCell ref="F78:G78"/>
    <mergeCell ref="F89:G89"/>
    <mergeCell ref="F100:G100"/>
    <mergeCell ref="F276:G276"/>
    <mergeCell ref="F155:G155"/>
    <mergeCell ref="F166:G166"/>
    <mergeCell ref="A6:B6"/>
    <mergeCell ref="A7:B7"/>
    <mergeCell ref="F45:G45"/>
    <mergeCell ref="F56:G56"/>
    <mergeCell ref="A52:B52"/>
    <mergeCell ref="A53:B53"/>
    <mergeCell ref="A54:B54"/>
    <mergeCell ref="A9:B9"/>
    <mergeCell ref="A10:B10"/>
    <mergeCell ref="A17:B17"/>
    <mergeCell ref="F1:G1"/>
    <mergeCell ref="F12:G12"/>
    <mergeCell ref="F23:G23"/>
    <mergeCell ref="F34:G34"/>
    <mergeCell ref="A61:B61"/>
    <mergeCell ref="A109:B109"/>
    <mergeCell ref="A98:B98"/>
    <mergeCell ref="A105:B105"/>
    <mergeCell ref="A107:B107"/>
    <mergeCell ref="A73:B73"/>
    <mergeCell ref="A74:B74"/>
    <mergeCell ref="A62:B62"/>
    <mergeCell ref="A63:B63"/>
    <mergeCell ref="A64:B64"/>
    <mergeCell ref="A160:B160"/>
    <mergeCell ref="A155:E155"/>
    <mergeCell ref="A166:E166"/>
    <mergeCell ref="F122:G122"/>
    <mergeCell ref="F133:G133"/>
    <mergeCell ref="F144:G144"/>
    <mergeCell ref="A130:B130"/>
    <mergeCell ref="A131:B131"/>
    <mergeCell ref="A138:B138"/>
    <mergeCell ref="A129:B129"/>
    <mergeCell ref="F353:G353"/>
    <mergeCell ref="F177:G177"/>
    <mergeCell ref="F188:G188"/>
    <mergeCell ref="F199:G199"/>
    <mergeCell ref="F210:G210"/>
    <mergeCell ref="F221:G221"/>
    <mergeCell ref="F232:G232"/>
    <mergeCell ref="F331:G331"/>
    <mergeCell ref="F342:G342"/>
    <mergeCell ref="F265:G265"/>
    <mergeCell ref="A161:B161"/>
    <mergeCell ref="A162:B162"/>
    <mergeCell ref="A163:B163"/>
    <mergeCell ref="A164:B164"/>
    <mergeCell ref="A39:B39"/>
    <mergeCell ref="A40:B40"/>
    <mergeCell ref="A41:B41"/>
    <mergeCell ref="A28:B28"/>
    <mergeCell ref="A29:B29"/>
    <mergeCell ref="A30:B30"/>
    <mergeCell ref="A31:B31"/>
    <mergeCell ref="A42:B42"/>
    <mergeCell ref="A43:B43"/>
    <mergeCell ref="A50:B50"/>
    <mergeCell ref="A51:B51"/>
    <mergeCell ref="A45:E45"/>
    <mergeCell ref="A118:B118"/>
    <mergeCell ref="A85:B85"/>
    <mergeCell ref="A86:B86"/>
    <mergeCell ref="A87:B87"/>
    <mergeCell ref="A106:B106"/>
    <mergeCell ref="A94:B94"/>
    <mergeCell ref="A95:B95"/>
    <mergeCell ref="A96:B96"/>
    <mergeCell ref="A97:B97"/>
    <mergeCell ref="A108:B108"/>
    <mergeCell ref="A142:B142"/>
    <mergeCell ref="A139:B139"/>
    <mergeCell ref="A152:B152"/>
    <mergeCell ref="A153:B153"/>
    <mergeCell ref="A144:E144"/>
    <mergeCell ref="A141:B141"/>
    <mergeCell ref="A140:B140"/>
    <mergeCell ref="A149:B149"/>
    <mergeCell ref="A150:B150"/>
    <mergeCell ref="A151:B151"/>
    <mergeCell ref="A171:B171"/>
    <mergeCell ref="A173:B173"/>
    <mergeCell ref="A320:E320"/>
    <mergeCell ref="A353:E353"/>
    <mergeCell ref="A172:B172"/>
    <mergeCell ref="A174:B174"/>
    <mergeCell ref="A175:B175"/>
    <mergeCell ref="A182:B182"/>
    <mergeCell ref="A183:B183"/>
    <mergeCell ref="A177:E177"/>
    <mergeCell ref="A184:B184"/>
    <mergeCell ref="A185:B185"/>
    <mergeCell ref="A186:B186"/>
    <mergeCell ref="A193:B193"/>
    <mergeCell ref="A188:E188"/>
    <mergeCell ref="A194:B194"/>
    <mergeCell ref="A195:B195"/>
    <mergeCell ref="A196:B196"/>
    <mergeCell ref="A197:B197"/>
    <mergeCell ref="A217:B217"/>
    <mergeCell ref="A204:B204"/>
    <mergeCell ref="A205:B205"/>
    <mergeCell ref="A206:B206"/>
    <mergeCell ref="A207:B207"/>
    <mergeCell ref="A237:B237"/>
    <mergeCell ref="A218:B218"/>
    <mergeCell ref="A219:B219"/>
    <mergeCell ref="A226:B226"/>
    <mergeCell ref="A227:B227"/>
    <mergeCell ref="A238:B238"/>
    <mergeCell ref="A239:B239"/>
    <mergeCell ref="A240:B240"/>
    <mergeCell ref="A241:B241"/>
    <mergeCell ref="A263:B263"/>
    <mergeCell ref="A270:B270"/>
    <mergeCell ref="A248:B248"/>
    <mergeCell ref="A260:B260"/>
    <mergeCell ref="A259:B259"/>
    <mergeCell ref="A249:B249"/>
    <mergeCell ref="A250:B250"/>
    <mergeCell ref="A251:B251"/>
    <mergeCell ref="A252:B252"/>
    <mergeCell ref="A281:B281"/>
    <mergeCell ref="A282:B282"/>
    <mergeCell ref="A283:B283"/>
    <mergeCell ref="A284:B284"/>
    <mergeCell ref="A285:B285"/>
    <mergeCell ref="A292:B292"/>
    <mergeCell ref="A293:B293"/>
    <mergeCell ref="A294:B294"/>
    <mergeCell ref="A287:E287"/>
    <mergeCell ref="A295:B295"/>
    <mergeCell ref="A296:B296"/>
    <mergeCell ref="A303:B303"/>
    <mergeCell ref="A304:B304"/>
    <mergeCell ref="A298:E298"/>
    <mergeCell ref="A305:B305"/>
    <mergeCell ref="A306:B306"/>
    <mergeCell ref="A307:B307"/>
    <mergeCell ref="A314:B314"/>
    <mergeCell ref="A309:E309"/>
    <mergeCell ref="A315:B315"/>
    <mergeCell ref="A316:B316"/>
    <mergeCell ref="A317:B317"/>
    <mergeCell ref="A318:B318"/>
    <mergeCell ref="A325:B325"/>
    <mergeCell ref="A326:B326"/>
    <mergeCell ref="A327:B327"/>
    <mergeCell ref="A328:B328"/>
    <mergeCell ref="A329:B329"/>
    <mergeCell ref="A336:B336"/>
    <mergeCell ref="A337:B337"/>
    <mergeCell ref="A331:E331"/>
    <mergeCell ref="A338:B338"/>
    <mergeCell ref="A339:B339"/>
    <mergeCell ref="A340:B340"/>
    <mergeCell ref="A347:B347"/>
    <mergeCell ref="A342:E342"/>
    <mergeCell ref="A348:B348"/>
    <mergeCell ref="A349:B349"/>
    <mergeCell ref="A350:B350"/>
    <mergeCell ref="A351:B351"/>
    <mergeCell ref="A362:B362"/>
    <mergeCell ref="A358:B358"/>
    <mergeCell ref="A359:B359"/>
    <mergeCell ref="A360:B360"/>
    <mergeCell ref="A361:B361"/>
    <mergeCell ref="A1:E1"/>
    <mergeCell ref="A12:E12"/>
    <mergeCell ref="A23:E23"/>
    <mergeCell ref="A34:E34"/>
    <mergeCell ref="A32:B32"/>
    <mergeCell ref="A18:B18"/>
    <mergeCell ref="A19:B19"/>
    <mergeCell ref="A20:B20"/>
    <mergeCell ref="A21:B21"/>
    <mergeCell ref="A8:B8"/>
    <mergeCell ref="A56:E56"/>
    <mergeCell ref="A67:E67"/>
    <mergeCell ref="A78:E78"/>
    <mergeCell ref="A89:E89"/>
    <mergeCell ref="A75:B75"/>
    <mergeCell ref="A76:B76"/>
    <mergeCell ref="A83:B83"/>
    <mergeCell ref="A84:B84"/>
    <mergeCell ref="A65:B65"/>
    <mergeCell ref="A72:B72"/>
    <mergeCell ref="A100:E100"/>
    <mergeCell ref="A111:E111"/>
    <mergeCell ref="A122:E122"/>
    <mergeCell ref="A133:E133"/>
    <mergeCell ref="A119:B119"/>
    <mergeCell ref="A120:B120"/>
    <mergeCell ref="A127:B127"/>
    <mergeCell ref="A128:B128"/>
    <mergeCell ref="A116:B116"/>
    <mergeCell ref="A117:B117"/>
    <mergeCell ref="A199:E199"/>
    <mergeCell ref="A210:E210"/>
    <mergeCell ref="A221:E221"/>
    <mergeCell ref="A232:E232"/>
    <mergeCell ref="A228:B228"/>
    <mergeCell ref="A229:B229"/>
    <mergeCell ref="A230:B230"/>
    <mergeCell ref="A208:B208"/>
    <mergeCell ref="A215:B215"/>
    <mergeCell ref="A216:B216"/>
    <mergeCell ref="A243:E243"/>
    <mergeCell ref="A254:E254"/>
    <mergeCell ref="A265:E265"/>
    <mergeCell ref="A276:E276"/>
    <mergeCell ref="A271:B271"/>
    <mergeCell ref="A272:B272"/>
    <mergeCell ref="A273:B273"/>
    <mergeCell ref="A274:B274"/>
    <mergeCell ref="A261:B261"/>
    <mergeCell ref="A262:B262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19" t="str">
        <f>'基本資料'!B2</f>
        <v>花蓮縣玉里鎮中城國民小學106學年度第1學期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18" t="str">
        <f>'基本資料'!C4</f>
        <v>二年忠班</v>
      </c>
      <c r="B3" s="118"/>
      <c r="C3" s="118" t="s">
        <v>19</v>
      </c>
      <c r="D3" s="118"/>
      <c r="E3" s="118"/>
      <c r="F3" s="118"/>
      <c r="G3" s="118"/>
      <c r="H3" s="118"/>
      <c r="I3" s="120"/>
      <c r="J3" s="120"/>
    </row>
    <row r="4" spans="3:10" ht="15.75" customHeight="1">
      <c r="C4" s="45">
        <f>'基本資料'!C11</f>
        <v>1</v>
      </c>
      <c r="D4" s="45">
        <f>'基本資料'!C12</f>
        <v>1</v>
      </c>
      <c r="E4" s="45">
        <f>'基本資料'!C13</f>
        <v>0</v>
      </c>
      <c r="F4" s="45">
        <f>'基本資料'!C14</f>
        <v>0</v>
      </c>
      <c r="G4" s="45">
        <f>'基本資料'!C15</f>
        <v>0</v>
      </c>
      <c r="H4" s="45"/>
      <c r="I4" s="45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39">
        <v>1</v>
      </c>
      <c r="B7" s="21">
        <f>'基本資料'!F5</f>
        <v>0</v>
      </c>
      <c r="C7" s="40"/>
      <c r="D7" s="40"/>
      <c r="E7" s="40"/>
      <c r="F7" s="40"/>
      <c r="G7" s="40"/>
      <c r="H7" s="20">
        <f>C7*$C$4+D7*$D$4+E7*$E$4+F7*$F$4+G7*$G$4</f>
        <v>0</v>
      </c>
      <c r="I7" s="22">
        <f>H7/$I$4</f>
        <v>0</v>
      </c>
      <c r="J7" s="40">
        <f>SUMPRODUCT((H$7:H$39&gt;H7)*(1/COUNTIF(H$7:H$39,H$7:H$39)))+1</f>
        <v>1</v>
      </c>
      <c r="K7" s="39">
        <f>H7-'第一次考查'!H7</f>
        <v>0</v>
      </c>
      <c r="L7" s="39">
        <f>SUMPRODUCT((K$7:K$39&gt;K7)*(1/COUNTIF(K$7:K$39,K$7:K$39)))+1</f>
        <v>1</v>
      </c>
    </row>
    <row r="8" spans="1:12" ht="15.75" customHeight="1">
      <c r="A8" s="40">
        <v>2</v>
      </c>
      <c r="B8" s="21">
        <f>'基本資料'!F6</f>
        <v>0</v>
      </c>
      <c r="C8" s="40"/>
      <c r="D8" s="40"/>
      <c r="E8" s="40"/>
      <c r="F8" s="40"/>
      <c r="G8" s="40"/>
      <c r="H8" s="20">
        <f aca="true" t="shared" si="0" ref="H8:H39">C8*$C$4+D8*$D$4+E8*$E$4+F8*$F$4+G8*$G$4</f>
        <v>0</v>
      </c>
      <c r="I8" s="22">
        <f aca="true" t="shared" si="1" ref="I8:I39">H8/$I$4</f>
        <v>0</v>
      </c>
      <c r="J8" s="40">
        <f aca="true" t="shared" si="2" ref="J8:J39">SUMPRODUCT((H$7:H$39&gt;H8)*(1/COUNTIF(H$7:H$39,H$7:H$39)))+1</f>
        <v>1</v>
      </c>
      <c r="K8" s="39">
        <f>H8-'第一次考查'!H8</f>
        <v>0</v>
      </c>
      <c r="L8" s="39">
        <f aca="true" t="shared" si="3" ref="L8:L39">SUMPRODUCT((K$7:K$39&gt;K8)*(1/COUNTIF(K$7:K$39,K$7:K$39)))+1</f>
        <v>1</v>
      </c>
    </row>
    <row r="9" spans="1:12" ht="15.75" customHeight="1">
      <c r="A9" s="40">
        <v>3</v>
      </c>
      <c r="B9" s="21">
        <f>'基本資料'!F7</f>
        <v>0</v>
      </c>
      <c r="C9" s="40"/>
      <c r="D9" s="40"/>
      <c r="E9" s="40"/>
      <c r="F9" s="40"/>
      <c r="G9" s="40"/>
      <c r="H9" s="20">
        <f t="shared" si="0"/>
        <v>0</v>
      </c>
      <c r="I9" s="22">
        <f t="shared" si="1"/>
        <v>0</v>
      </c>
      <c r="J9" s="40">
        <f t="shared" si="2"/>
        <v>1</v>
      </c>
      <c r="K9" s="39">
        <f>H9-'第一次考查'!H9</f>
        <v>0</v>
      </c>
      <c r="L9" s="39">
        <f t="shared" si="3"/>
        <v>1</v>
      </c>
    </row>
    <row r="10" spans="1:12" ht="15.75" customHeight="1">
      <c r="A10" s="40">
        <v>4</v>
      </c>
      <c r="B10" s="21">
        <f>'基本資料'!F8</f>
        <v>0</v>
      </c>
      <c r="C10" s="40"/>
      <c r="D10" s="40"/>
      <c r="E10" s="40"/>
      <c r="F10" s="40"/>
      <c r="G10" s="40"/>
      <c r="H10" s="20">
        <f t="shared" si="0"/>
        <v>0</v>
      </c>
      <c r="I10" s="22">
        <f t="shared" si="1"/>
        <v>0</v>
      </c>
      <c r="J10" s="40">
        <f t="shared" si="2"/>
        <v>1</v>
      </c>
      <c r="K10" s="39">
        <f>H10-'第一次考查'!H10</f>
        <v>0</v>
      </c>
      <c r="L10" s="39">
        <f t="shared" si="3"/>
        <v>1</v>
      </c>
    </row>
    <row r="11" spans="1:12" ht="15.75" customHeight="1">
      <c r="A11" s="40">
        <v>5</v>
      </c>
      <c r="B11" s="21">
        <f>'基本資料'!F9</f>
        <v>0</v>
      </c>
      <c r="C11" s="40"/>
      <c r="D11" s="40"/>
      <c r="E11" s="40"/>
      <c r="F11" s="40"/>
      <c r="G11" s="40"/>
      <c r="H11" s="20">
        <f t="shared" si="0"/>
        <v>0</v>
      </c>
      <c r="I11" s="22">
        <f t="shared" si="1"/>
        <v>0</v>
      </c>
      <c r="J11" s="40">
        <f t="shared" si="2"/>
        <v>1</v>
      </c>
      <c r="K11" s="39">
        <f>H11-'第一次考查'!H11</f>
        <v>0</v>
      </c>
      <c r="L11" s="39">
        <f t="shared" si="3"/>
        <v>1</v>
      </c>
    </row>
    <row r="12" spans="1:12" ht="15.75" customHeight="1">
      <c r="A12" s="40">
        <v>6</v>
      </c>
      <c r="B12" s="21">
        <f>'基本資料'!F10</f>
        <v>0</v>
      </c>
      <c r="C12" s="40"/>
      <c r="D12" s="40"/>
      <c r="E12" s="40"/>
      <c r="F12" s="40"/>
      <c r="G12" s="40"/>
      <c r="H12" s="20">
        <f t="shared" si="0"/>
        <v>0</v>
      </c>
      <c r="I12" s="22">
        <f t="shared" si="1"/>
        <v>0</v>
      </c>
      <c r="J12" s="40">
        <f t="shared" si="2"/>
        <v>1</v>
      </c>
      <c r="K12" s="39">
        <f>H12-'第一次考查'!H12</f>
        <v>0</v>
      </c>
      <c r="L12" s="39">
        <f t="shared" si="3"/>
        <v>1</v>
      </c>
    </row>
    <row r="13" spans="1:12" ht="15.75" customHeight="1">
      <c r="A13" s="40">
        <v>7</v>
      </c>
      <c r="B13" s="21">
        <f>'基本資料'!F11</f>
        <v>0</v>
      </c>
      <c r="C13" s="40"/>
      <c r="D13" s="40"/>
      <c r="E13" s="40"/>
      <c r="F13" s="40"/>
      <c r="G13" s="40"/>
      <c r="H13" s="20">
        <f t="shared" si="0"/>
        <v>0</v>
      </c>
      <c r="I13" s="22">
        <f t="shared" si="1"/>
        <v>0</v>
      </c>
      <c r="J13" s="40">
        <f t="shared" si="2"/>
        <v>1</v>
      </c>
      <c r="K13" s="39">
        <f>H13-'第一次考查'!H13</f>
        <v>0</v>
      </c>
      <c r="L13" s="39">
        <f t="shared" si="3"/>
        <v>1</v>
      </c>
    </row>
    <row r="14" spans="1:12" ht="15.75" customHeight="1">
      <c r="A14" s="40">
        <v>8</v>
      </c>
      <c r="B14" s="21">
        <f>'基本資料'!F12</f>
        <v>0</v>
      </c>
      <c r="C14" s="40"/>
      <c r="D14" s="40"/>
      <c r="E14" s="40"/>
      <c r="F14" s="40"/>
      <c r="G14" s="40"/>
      <c r="H14" s="20">
        <f t="shared" si="0"/>
        <v>0</v>
      </c>
      <c r="I14" s="22">
        <f t="shared" si="1"/>
        <v>0</v>
      </c>
      <c r="J14" s="40">
        <f t="shared" si="2"/>
        <v>1</v>
      </c>
      <c r="K14" s="39">
        <f>H14-'第一次考查'!H14</f>
        <v>0</v>
      </c>
      <c r="L14" s="39">
        <f t="shared" si="3"/>
        <v>1</v>
      </c>
    </row>
    <row r="15" spans="1:12" ht="15.75" customHeight="1">
      <c r="A15" s="40">
        <v>9</v>
      </c>
      <c r="B15" s="21">
        <f>'基本資料'!F13</f>
        <v>0</v>
      </c>
      <c r="C15" s="40"/>
      <c r="D15" s="40"/>
      <c r="E15" s="40"/>
      <c r="F15" s="40"/>
      <c r="G15" s="40"/>
      <c r="H15" s="20">
        <f t="shared" si="0"/>
        <v>0</v>
      </c>
      <c r="I15" s="22">
        <f t="shared" si="1"/>
        <v>0</v>
      </c>
      <c r="J15" s="40">
        <f t="shared" si="2"/>
        <v>1</v>
      </c>
      <c r="K15" s="39">
        <f>H15-'第一次考查'!H15</f>
        <v>0</v>
      </c>
      <c r="L15" s="39">
        <f t="shared" si="3"/>
        <v>1</v>
      </c>
    </row>
    <row r="16" spans="1:12" ht="15.75" customHeight="1">
      <c r="A16" s="40">
        <v>10</v>
      </c>
      <c r="B16" s="21">
        <f>'基本資料'!F14</f>
        <v>0</v>
      </c>
      <c r="C16" s="40"/>
      <c r="D16" s="40"/>
      <c r="E16" s="40"/>
      <c r="F16" s="40"/>
      <c r="G16" s="40"/>
      <c r="H16" s="20">
        <f t="shared" si="0"/>
        <v>0</v>
      </c>
      <c r="I16" s="22">
        <f t="shared" si="1"/>
        <v>0</v>
      </c>
      <c r="J16" s="40">
        <f t="shared" si="2"/>
        <v>1</v>
      </c>
      <c r="K16" s="39">
        <f>H16-'第一次考查'!H16</f>
        <v>0</v>
      </c>
      <c r="L16" s="39">
        <f t="shared" si="3"/>
        <v>1</v>
      </c>
    </row>
    <row r="17" spans="1:12" ht="15.75" customHeight="1">
      <c r="A17" s="40">
        <v>11</v>
      </c>
      <c r="B17" s="21">
        <f>'基本資料'!F15</f>
        <v>0</v>
      </c>
      <c r="C17" s="40"/>
      <c r="D17" s="40"/>
      <c r="E17" s="40"/>
      <c r="F17" s="40"/>
      <c r="G17" s="40"/>
      <c r="H17" s="20">
        <f t="shared" si="0"/>
        <v>0</v>
      </c>
      <c r="I17" s="22">
        <f t="shared" si="1"/>
        <v>0</v>
      </c>
      <c r="J17" s="40">
        <f t="shared" si="2"/>
        <v>1</v>
      </c>
      <c r="K17" s="39">
        <f>H17-'第一次考查'!H17</f>
        <v>0</v>
      </c>
      <c r="L17" s="39">
        <f t="shared" si="3"/>
        <v>1</v>
      </c>
    </row>
    <row r="18" spans="1:12" ht="15.75" customHeight="1">
      <c r="A18" s="40">
        <v>12</v>
      </c>
      <c r="B18" s="21">
        <f>'基本資料'!F16</f>
        <v>0</v>
      </c>
      <c r="C18" s="40"/>
      <c r="D18" s="40"/>
      <c r="E18" s="40"/>
      <c r="F18" s="40"/>
      <c r="G18" s="40"/>
      <c r="H18" s="20">
        <f t="shared" si="0"/>
        <v>0</v>
      </c>
      <c r="I18" s="22">
        <f t="shared" si="1"/>
        <v>0</v>
      </c>
      <c r="J18" s="40">
        <f t="shared" si="2"/>
        <v>1</v>
      </c>
      <c r="K18" s="39">
        <f>H18-'第一次考查'!H18</f>
        <v>0</v>
      </c>
      <c r="L18" s="39">
        <f t="shared" si="3"/>
        <v>1</v>
      </c>
    </row>
    <row r="19" spans="1:12" ht="15.75" customHeight="1">
      <c r="A19" s="40">
        <v>13</v>
      </c>
      <c r="B19" s="21">
        <f>'基本資料'!F17</f>
        <v>0</v>
      </c>
      <c r="C19" s="40"/>
      <c r="D19" s="40"/>
      <c r="E19" s="40"/>
      <c r="F19" s="40"/>
      <c r="G19" s="40"/>
      <c r="H19" s="20">
        <f t="shared" si="0"/>
        <v>0</v>
      </c>
      <c r="I19" s="22">
        <f t="shared" si="1"/>
        <v>0</v>
      </c>
      <c r="J19" s="40">
        <f t="shared" si="2"/>
        <v>1</v>
      </c>
      <c r="K19" s="39">
        <f>H19-'第一次考查'!H19</f>
        <v>0</v>
      </c>
      <c r="L19" s="39">
        <f t="shared" si="3"/>
        <v>1</v>
      </c>
    </row>
    <row r="20" spans="1:12" ht="15.75" customHeight="1">
      <c r="A20" s="40">
        <v>14</v>
      </c>
      <c r="B20" s="21">
        <f>'基本資料'!F18</f>
        <v>0</v>
      </c>
      <c r="C20" s="40"/>
      <c r="D20" s="40"/>
      <c r="E20" s="40"/>
      <c r="F20" s="40"/>
      <c r="G20" s="40"/>
      <c r="H20" s="20">
        <f t="shared" si="0"/>
        <v>0</v>
      </c>
      <c r="I20" s="22">
        <f t="shared" si="1"/>
        <v>0</v>
      </c>
      <c r="J20" s="40">
        <f t="shared" si="2"/>
        <v>1</v>
      </c>
      <c r="K20" s="39">
        <f>H20-'第一次考查'!H20</f>
        <v>0</v>
      </c>
      <c r="L20" s="39">
        <f t="shared" si="3"/>
        <v>1</v>
      </c>
    </row>
    <row r="21" spans="1:12" ht="15.75" customHeight="1">
      <c r="A21" s="40">
        <v>15</v>
      </c>
      <c r="B21" s="21">
        <f>'基本資料'!F19</f>
        <v>0</v>
      </c>
      <c r="C21" s="40"/>
      <c r="D21" s="40"/>
      <c r="E21" s="40"/>
      <c r="F21" s="40"/>
      <c r="G21" s="40"/>
      <c r="H21" s="20">
        <f t="shared" si="0"/>
        <v>0</v>
      </c>
      <c r="I21" s="22">
        <f t="shared" si="1"/>
        <v>0</v>
      </c>
      <c r="J21" s="40">
        <f t="shared" si="2"/>
        <v>1</v>
      </c>
      <c r="K21" s="39">
        <f>H21-'第一次考查'!H21</f>
        <v>0</v>
      </c>
      <c r="L21" s="39">
        <f t="shared" si="3"/>
        <v>1</v>
      </c>
    </row>
    <row r="22" spans="1:12" ht="15.75" customHeight="1">
      <c r="A22" s="40">
        <v>16</v>
      </c>
      <c r="B22" s="21">
        <f>'基本資料'!F20</f>
        <v>0</v>
      </c>
      <c r="C22" s="40"/>
      <c r="D22" s="40"/>
      <c r="E22" s="40"/>
      <c r="F22" s="40"/>
      <c r="G22" s="40"/>
      <c r="H22" s="20">
        <f t="shared" si="0"/>
        <v>0</v>
      </c>
      <c r="I22" s="22">
        <f t="shared" si="1"/>
        <v>0</v>
      </c>
      <c r="J22" s="40">
        <f t="shared" si="2"/>
        <v>1</v>
      </c>
      <c r="K22" s="39">
        <f>H22-'第一次考查'!H22</f>
        <v>0</v>
      </c>
      <c r="L22" s="39">
        <f t="shared" si="3"/>
        <v>1</v>
      </c>
    </row>
    <row r="23" spans="1:12" ht="15.75" customHeight="1">
      <c r="A23" s="40">
        <v>17</v>
      </c>
      <c r="B23" s="21">
        <f>'基本資料'!F21</f>
        <v>0</v>
      </c>
      <c r="C23" s="40"/>
      <c r="D23" s="40"/>
      <c r="E23" s="40"/>
      <c r="F23" s="40"/>
      <c r="G23" s="40"/>
      <c r="H23" s="20">
        <f t="shared" si="0"/>
        <v>0</v>
      </c>
      <c r="I23" s="22">
        <f t="shared" si="1"/>
        <v>0</v>
      </c>
      <c r="J23" s="40">
        <f t="shared" si="2"/>
        <v>1</v>
      </c>
      <c r="K23" s="39">
        <f>H23-'第一次考查'!H23</f>
        <v>0</v>
      </c>
      <c r="L23" s="39">
        <f t="shared" si="3"/>
        <v>1</v>
      </c>
    </row>
    <row r="24" spans="1:12" ht="15.75" customHeight="1">
      <c r="A24" s="40">
        <v>18</v>
      </c>
      <c r="B24" s="21">
        <f>'基本資料'!F22</f>
        <v>0</v>
      </c>
      <c r="C24" s="40"/>
      <c r="D24" s="40"/>
      <c r="E24" s="40"/>
      <c r="F24" s="40"/>
      <c r="G24" s="40"/>
      <c r="H24" s="20">
        <f t="shared" si="0"/>
        <v>0</v>
      </c>
      <c r="I24" s="22">
        <f t="shared" si="1"/>
        <v>0</v>
      </c>
      <c r="J24" s="40">
        <f t="shared" si="2"/>
        <v>1</v>
      </c>
      <c r="K24" s="39">
        <f>H24-'第一次考查'!H24</f>
        <v>0</v>
      </c>
      <c r="L24" s="39">
        <f t="shared" si="3"/>
        <v>1</v>
      </c>
    </row>
    <row r="25" spans="1:12" ht="15.75" customHeight="1">
      <c r="A25" s="40">
        <v>19</v>
      </c>
      <c r="B25" s="21">
        <f>'基本資料'!F23</f>
        <v>0</v>
      </c>
      <c r="C25" s="40"/>
      <c r="D25" s="40"/>
      <c r="E25" s="40"/>
      <c r="F25" s="40"/>
      <c r="G25" s="40"/>
      <c r="H25" s="20">
        <f t="shared" si="0"/>
        <v>0</v>
      </c>
      <c r="I25" s="22">
        <f t="shared" si="1"/>
        <v>0</v>
      </c>
      <c r="J25" s="40">
        <f t="shared" si="2"/>
        <v>1</v>
      </c>
      <c r="K25" s="39">
        <f>H25-'第一次考查'!H25</f>
        <v>0</v>
      </c>
      <c r="L25" s="39">
        <f t="shared" si="3"/>
        <v>1</v>
      </c>
    </row>
    <row r="26" spans="1:12" ht="15.75" customHeight="1">
      <c r="A26" s="40">
        <v>20</v>
      </c>
      <c r="B26" s="21">
        <f>'基本資料'!F24</f>
        <v>0</v>
      </c>
      <c r="C26" s="40"/>
      <c r="D26" s="40"/>
      <c r="E26" s="40"/>
      <c r="F26" s="40"/>
      <c r="G26" s="40"/>
      <c r="H26" s="20">
        <f t="shared" si="0"/>
        <v>0</v>
      </c>
      <c r="I26" s="22">
        <f t="shared" si="1"/>
        <v>0</v>
      </c>
      <c r="J26" s="40">
        <f t="shared" si="2"/>
        <v>1</v>
      </c>
      <c r="K26" s="39">
        <f>H26-'第一次考查'!H26</f>
        <v>0</v>
      </c>
      <c r="L26" s="39">
        <f t="shared" si="3"/>
        <v>1</v>
      </c>
    </row>
    <row r="27" spans="1:12" ht="15.75" customHeight="1">
      <c r="A27" s="40">
        <v>21</v>
      </c>
      <c r="B27" s="21">
        <f>'基本資料'!F25</f>
        <v>0</v>
      </c>
      <c r="C27" s="40"/>
      <c r="D27" s="40"/>
      <c r="E27" s="40"/>
      <c r="F27" s="40"/>
      <c r="G27" s="40"/>
      <c r="H27" s="20">
        <f t="shared" si="0"/>
        <v>0</v>
      </c>
      <c r="I27" s="22">
        <f t="shared" si="1"/>
        <v>0</v>
      </c>
      <c r="J27" s="40">
        <f t="shared" si="2"/>
        <v>1</v>
      </c>
      <c r="K27" s="39">
        <f>H27-'第一次考查'!H27</f>
        <v>0</v>
      </c>
      <c r="L27" s="39">
        <f t="shared" si="3"/>
        <v>1</v>
      </c>
    </row>
    <row r="28" spans="1:12" ht="15.75" customHeight="1">
      <c r="A28" s="40">
        <v>22</v>
      </c>
      <c r="B28" s="21">
        <f>'基本資料'!F26</f>
        <v>0</v>
      </c>
      <c r="C28" s="40"/>
      <c r="D28" s="40"/>
      <c r="E28" s="40"/>
      <c r="F28" s="40"/>
      <c r="G28" s="40"/>
      <c r="H28" s="20">
        <f t="shared" si="0"/>
        <v>0</v>
      </c>
      <c r="I28" s="22">
        <f t="shared" si="1"/>
        <v>0</v>
      </c>
      <c r="J28" s="40">
        <f t="shared" si="2"/>
        <v>1</v>
      </c>
      <c r="K28" s="39">
        <f>H28-'第一次考查'!H28</f>
        <v>0</v>
      </c>
      <c r="L28" s="39">
        <f t="shared" si="3"/>
        <v>1</v>
      </c>
    </row>
    <row r="29" spans="1:12" ht="15.75" customHeight="1">
      <c r="A29" s="40">
        <v>23</v>
      </c>
      <c r="B29" s="21">
        <f>'基本資料'!F27</f>
        <v>0</v>
      </c>
      <c r="C29" s="40"/>
      <c r="D29" s="40"/>
      <c r="E29" s="40"/>
      <c r="F29" s="40"/>
      <c r="G29" s="40"/>
      <c r="H29" s="20">
        <f t="shared" si="0"/>
        <v>0</v>
      </c>
      <c r="I29" s="22">
        <f t="shared" si="1"/>
        <v>0</v>
      </c>
      <c r="J29" s="40">
        <f t="shared" si="2"/>
        <v>1</v>
      </c>
      <c r="K29" s="39">
        <f>H29-'第一次考查'!H29</f>
        <v>0</v>
      </c>
      <c r="L29" s="39">
        <f t="shared" si="3"/>
        <v>1</v>
      </c>
    </row>
    <row r="30" spans="1:12" ht="15.75" customHeight="1">
      <c r="A30" s="40">
        <v>24</v>
      </c>
      <c r="B30" s="21">
        <f>'基本資料'!F28</f>
        <v>0</v>
      </c>
      <c r="C30" s="40"/>
      <c r="D30" s="40"/>
      <c r="E30" s="40"/>
      <c r="F30" s="40"/>
      <c r="G30" s="40"/>
      <c r="H30" s="20">
        <f t="shared" si="0"/>
        <v>0</v>
      </c>
      <c r="I30" s="22">
        <f t="shared" si="1"/>
        <v>0</v>
      </c>
      <c r="J30" s="40">
        <f t="shared" si="2"/>
        <v>1</v>
      </c>
      <c r="K30" s="39">
        <f>H30-'第一次考查'!H30</f>
        <v>0</v>
      </c>
      <c r="L30" s="39">
        <f t="shared" si="3"/>
        <v>1</v>
      </c>
    </row>
    <row r="31" spans="1:12" ht="15.75" customHeight="1">
      <c r="A31" s="40">
        <v>25</v>
      </c>
      <c r="B31" s="21">
        <f>'基本資料'!F29</f>
        <v>0</v>
      </c>
      <c r="C31" s="40"/>
      <c r="D31" s="40"/>
      <c r="E31" s="40"/>
      <c r="F31" s="40"/>
      <c r="G31" s="40"/>
      <c r="H31" s="20">
        <f t="shared" si="0"/>
        <v>0</v>
      </c>
      <c r="I31" s="22">
        <f t="shared" si="1"/>
        <v>0</v>
      </c>
      <c r="J31" s="40">
        <f t="shared" si="2"/>
        <v>1</v>
      </c>
      <c r="K31" s="39">
        <f>H31-'第一次考查'!H31</f>
        <v>0</v>
      </c>
      <c r="L31" s="39">
        <f t="shared" si="3"/>
        <v>1</v>
      </c>
    </row>
    <row r="32" spans="1:12" ht="15.75" customHeight="1">
      <c r="A32" s="40">
        <v>26</v>
      </c>
      <c r="B32" s="21">
        <f>'基本資料'!F30</f>
        <v>0</v>
      </c>
      <c r="C32" s="40"/>
      <c r="D32" s="40"/>
      <c r="E32" s="40"/>
      <c r="F32" s="40"/>
      <c r="G32" s="40"/>
      <c r="H32" s="20">
        <f t="shared" si="0"/>
        <v>0</v>
      </c>
      <c r="I32" s="22">
        <f t="shared" si="1"/>
        <v>0</v>
      </c>
      <c r="J32" s="40">
        <f t="shared" si="2"/>
        <v>1</v>
      </c>
      <c r="K32" s="39">
        <f>H32-'第一次考查'!H32</f>
        <v>0</v>
      </c>
      <c r="L32" s="39">
        <f t="shared" si="3"/>
        <v>1</v>
      </c>
    </row>
    <row r="33" spans="1:12" ht="15.75" customHeight="1">
      <c r="A33" s="40">
        <v>27</v>
      </c>
      <c r="B33" s="21">
        <f>'基本資料'!F31</f>
        <v>0</v>
      </c>
      <c r="C33" s="40"/>
      <c r="D33" s="40"/>
      <c r="E33" s="40"/>
      <c r="F33" s="40"/>
      <c r="G33" s="40"/>
      <c r="H33" s="20">
        <f t="shared" si="0"/>
        <v>0</v>
      </c>
      <c r="I33" s="22">
        <f t="shared" si="1"/>
        <v>0</v>
      </c>
      <c r="J33" s="40">
        <f t="shared" si="2"/>
        <v>1</v>
      </c>
      <c r="K33" s="39">
        <f>H33-'第一次考查'!H33</f>
        <v>0</v>
      </c>
      <c r="L33" s="39">
        <f t="shared" si="3"/>
        <v>1</v>
      </c>
    </row>
    <row r="34" spans="1:12" ht="15.75" customHeight="1">
      <c r="A34" s="40">
        <v>28</v>
      </c>
      <c r="B34" s="21">
        <f>'基本資料'!F32</f>
        <v>0</v>
      </c>
      <c r="C34" s="40"/>
      <c r="D34" s="40"/>
      <c r="E34" s="40"/>
      <c r="F34" s="40"/>
      <c r="G34" s="40"/>
      <c r="H34" s="20">
        <f t="shared" si="0"/>
        <v>0</v>
      </c>
      <c r="I34" s="22">
        <f t="shared" si="1"/>
        <v>0</v>
      </c>
      <c r="J34" s="40">
        <f t="shared" si="2"/>
        <v>1</v>
      </c>
      <c r="K34" s="39">
        <f>H34-'第一次考查'!H34</f>
        <v>0</v>
      </c>
      <c r="L34" s="39">
        <f t="shared" si="3"/>
        <v>1</v>
      </c>
    </row>
    <row r="35" spans="1:12" ht="15.75" customHeight="1">
      <c r="A35" s="40">
        <v>29</v>
      </c>
      <c r="B35" s="21">
        <f>'基本資料'!F33</f>
        <v>0</v>
      </c>
      <c r="C35" s="40"/>
      <c r="D35" s="40"/>
      <c r="E35" s="40"/>
      <c r="F35" s="40"/>
      <c r="G35" s="40"/>
      <c r="H35" s="20">
        <f t="shared" si="0"/>
        <v>0</v>
      </c>
      <c r="I35" s="22">
        <f t="shared" si="1"/>
        <v>0</v>
      </c>
      <c r="J35" s="40">
        <f t="shared" si="2"/>
        <v>1</v>
      </c>
      <c r="K35" s="39">
        <f>H35-'第一次考查'!H35</f>
        <v>0</v>
      </c>
      <c r="L35" s="39">
        <f t="shared" si="3"/>
        <v>1</v>
      </c>
    </row>
    <row r="36" spans="1:12" ht="15.75" customHeight="1">
      <c r="A36" s="40">
        <v>30</v>
      </c>
      <c r="B36" s="21">
        <f>'基本資料'!F34</f>
        <v>0</v>
      </c>
      <c r="C36" s="40"/>
      <c r="D36" s="40"/>
      <c r="E36" s="40"/>
      <c r="F36" s="40"/>
      <c r="G36" s="40"/>
      <c r="H36" s="20">
        <f t="shared" si="0"/>
        <v>0</v>
      </c>
      <c r="I36" s="22">
        <f t="shared" si="1"/>
        <v>0</v>
      </c>
      <c r="J36" s="40">
        <f t="shared" si="2"/>
        <v>1</v>
      </c>
      <c r="K36" s="39">
        <f>H36-'第一次考查'!H36</f>
        <v>0</v>
      </c>
      <c r="L36" s="39">
        <f t="shared" si="3"/>
        <v>1</v>
      </c>
    </row>
    <row r="37" spans="1:12" ht="15.75" customHeight="1">
      <c r="A37" s="40">
        <v>31</v>
      </c>
      <c r="B37" s="21">
        <f>'基本資料'!F35</f>
        <v>0</v>
      </c>
      <c r="C37" s="40"/>
      <c r="D37" s="40"/>
      <c r="E37" s="40"/>
      <c r="F37" s="40"/>
      <c r="G37" s="40"/>
      <c r="H37" s="20">
        <f t="shared" si="0"/>
        <v>0</v>
      </c>
      <c r="I37" s="22">
        <f t="shared" si="1"/>
        <v>0</v>
      </c>
      <c r="J37" s="40">
        <f t="shared" si="2"/>
        <v>1</v>
      </c>
      <c r="K37" s="39">
        <f>H37-'第一次考查'!H37</f>
        <v>0</v>
      </c>
      <c r="L37" s="39">
        <f t="shared" si="3"/>
        <v>1</v>
      </c>
    </row>
    <row r="38" spans="1:12" ht="15.75" customHeight="1">
      <c r="A38" s="40">
        <v>32</v>
      </c>
      <c r="B38" s="21">
        <f>'基本資料'!F36</f>
        <v>0</v>
      </c>
      <c r="C38" s="40"/>
      <c r="D38" s="40"/>
      <c r="E38" s="40"/>
      <c r="F38" s="40"/>
      <c r="G38" s="40"/>
      <c r="H38" s="20">
        <f t="shared" si="0"/>
        <v>0</v>
      </c>
      <c r="I38" s="22">
        <f t="shared" si="1"/>
        <v>0</v>
      </c>
      <c r="J38" s="40">
        <f t="shared" si="2"/>
        <v>1</v>
      </c>
      <c r="K38" s="39">
        <f>H38-'第一次考查'!H38</f>
        <v>0</v>
      </c>
      <c r="L38" s="39">
        <f t="shared" si="3"/>
        <v>1</v>
      </c>
    </row>
    <row r="39" spans="1:12" ht="15.75" customHeight="1">
      <c r="A39" s="40">
        <v>33</v>
      </c>
      <c r="B39" s="21">
        <f>'基本資料'!F37</f>
        <v>0</v>
      </c>
      <c r="C39" s="40"/>
      <c r="D39" s="40"/>
      <c r="E39" s="40"/>
      <c r="F39" s="40"/>
      <c r="G39" s="40"/>
      <c r="H39" s="20">
        <f t="shared" si="0"/>
        <v>0</v>
      </c>
      <c r="I39" s="22">
        <f t="shared" si="1"/>
        <v>0</v>
      </c>
      <c r="J39" s="40">
        <f t="shared" si="2"/>
        <v>1</v>
      </c>
      <c r="K39" s="39">
        <f>H39-'第一次考查'!H39</f>
        <v>0</v>
      </c>
      <c r="L39" s="39">
        <f t="shared" si="3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1" ht="15.75" customHeight="1">
      <c r="A46" s="17"/>
      <c r="B46" s="121" t="s">
        <v>43</v>
      </c>
      <c r="D46" s="123" t="s">
        <v>16</v>
      </c>
      <c r="F46" s="21"/>
      <c r="I46" s="123" t="s">
        <v>45</v>
      </c>
      <c r="K46" s="121" t="s">
        <v>44</v>
      </c>
    </row>
    <row r="47" spans="1:11" ht="15.75" customHeight="1">
      <c r="A47" s="17"/>
      <c r="B47" s="122"/>
      <c r="D47" s="124"/>
      <c r="F47" s="36"/>
      <c r="I47" s="124"/>
      <c r="K47" s="122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I49" s="31" t="str">
        <f>'基本資料'!C6</f>
        <v>許家榮</v>
      </c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mergeCells count="7">
    <mergeCell ref="A1:L1"/>
    <mergeCell ref="A3:B3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5" t="str">
        <f>'基本資料'!B2</f>
        <v>花蓮縣玉里鎮中城國民小學106學年度第1學期</v>
      </c>
      <c r="B1" s="125"/>
      <c r="C1" s="125"/>
      <c r="D1" s="125"/>
      <c r="E1" s="125"/>
      <c r="F1" s="125" t="s">
        <v>25</v>
      </c>
      <c r="G1" s="125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'第二次考查'!A5</f>
        <v>座號</v>
      </c>
      <c r="B3" s="18" t="str">
        <f>'第二次考查'!B5</f>
        <v>姓名</v>
      </c>
      <c r="C3" s="18" t="str">
        <f>'第二次考查'!C5</f>
        <v>國語</v>
      </c>
      <c r="D3" s="18" t="str">
        <f>'第二次考查'!D5</f>
        <v>數學</v>
      </c>
      <c r="E3" s="18" t="str">
        <f>'第二次考查'!H5</f>
        <v>總分</v>
      </c>
      <c r="F3" s="18" t="str">
        <f>'第二次考查'!I5</f>
        <v>平均</v>
      </c>
      <c r="G3" s="18"/>
      <c r="H3" s="93"/>
    </row>
    <row r="4" spans="1:7" ht="16.5">
      <c r="A4" s="19">
        <f>'第二次考查'!A7</f>
        <v>1</v>
      </c>
      <c r="B4" s="31">
        <f>'第二次考查'!B7</f>
        <v>0</v>
      </c>
      <c r="C4" s="19">
        <f>'第二次考查'!C7</f>
        <v>0</v>
      </c>
      <c r="D4" s="19">
        <f>'第二次考查'!D7</f>
        <v>0</v>
      </c>
      <c r="E4" s="19">
        <f>'第二次考查'!H7</f>
        <v>0</v>
      </c>
      <c r="F4" s="25">
        <f>'第二次考查'!I7</f>
        <v>0</v>
      </c>
      <c r="G4" s="16"/>
    </row>
    <row r="5" spans="2:4" ht="16.5">
      <c r="B5" s="13" t="s">
        <v>17</v>
      </c>
      <c r="C5" s="98" t="e">
        <f>'第二次考查'!C43</f>
        <v>#DIV/0!</v>
      </c>
      <c r="D5" s="98" t="e">
        <f>'第二次考查'!D43</f>
        <v>#DIV/0!</v>
      </c>
    </row>
    <row r="6" spans="1:4" ht="15.75" customHeight="1">
      <c r="A6" s="126" t="s">
        <v>47</v>
      </c>
      <c r="B6" s="127"/>
      <c r="C6" s="99">
        <f>COUNTIF('第二次考查'!C7:C39,"&gt;=95")</f>
        <v>0</v>
      </c>
      <c r="D6" s="99">
        <f>COUNTIF('第二次考查'!D7:D39,"&gt;=95")</f>
        <v>0</v>
      </c>
    </row>
    <row r="7" spans="1:7" ht="15.75" customHeight="1">
      <c r="A7" s="126" t="s">
        <v>48</v>
      </c>
      <c r="B7" s="127"/>
      <c r="C7" s="99">
        <f>COUNTIF('第二次考查'!C7:C39,"&gt;=90")-C6</f>
        <v>0</v>
      </c>
      <c r="D7" s="99">
        <f>COUNTIF('第二次考查'!D7:D39,"&gt;=90")-D6</f>
        <v>0</v>
      </c>
      <c r="E7" s="13"/>
      <c r="F7" s="46"/>
      <c r="G7" s="46"/>
    </row>
    <row r="8" spans="1:5" ht="15.75" customHeight="1">
      <c r="A8" s="126" t="s">
        <v>49</v>
      </c>
      <c r="B8" s="127"/>
      <c r="C8" s="99">
        <f>COUNTIF('第二次考查'!C7:C39,"&gt;=85")-C7-C6</f>
        <v>0</v>
      </c>
      <c r="D8" s="99">
        <f>COUNTIF('第二次考查'!D7:D39,"&gt;=85")-D7-D6</f>
        <v>0</v>
      </c>
      <c r="E8" s="13"/>
    </row>
    <row r="9" spans="1:7" ht="15.75" customHeight="1">
      <c r="A9" s="126" t="s">
        <v>50</v>
      </c>
      <c r="B9" s="127"/>
      <c r="C9" s="99">
        <f>COUNTIF('第二次考查'!C7:C39,"&gt;=80")-C8-C7-C6</f>
        <v>0</v>
      </c>
      <c r="D9" s="99">
        <f>COUNTIF('第二次考查'!D7:D39,"&gt;=80")-D8-D7-D6</f>
        <v>0</v>
      </c>
      <c r="E9" s="13"/>
      <c r="F9" s="46"/>
      <c r="G9" s="46"/>
    </row>
    <row r="10" spans="1:8" ht="15.75" customHeight="1">
      <c r="A10" s="126" t="s">
        <v>51</v>
      </c>
      <c r="B10" s="127"/>
      <c r="C10" s="99">
        <f>COUNTIF('第二次考查'!C7:C39,"&lt;80")</f>
        <v>0</v>
      </c>
      <c r="D10" s="99">
        <f>COUNTIF('第二次考查'!D7:D39,"&lt;80")</f>
        <v>0</v>
      </c>
      <c r="F10" s="13" t="s">
        <v>22</v>
      </c>
      <c r="G10" s="42"/>
      <c r="H10" s="42"/>
    </row>
    <row r="12" spans="1:8" ht="16.5">
      <c r="A12" s="125" t="str">
        <f>A1</f>
        <v>花蓮縣玉里鎮中城國民小學106學年度第1學期</v>
      </c>
      <c r="B12" s="125"/>
      <c r="C12" s="125"/>
      <c r="D12" s="125"/>
      <c r="E12" s="125"/>
      <c r="F12" s="125" t="s">
        <v>25</v>
      </c>
      <c r="G12" s="125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 aca="true" t="shared" si="0" ref="A14:F14">A3</f>
        <v>座號</v>
      </c>
      <c r="B14" s="18" t="str">
        <f t="shared" si="0"/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總分</v>
      </c>
      <c r="F14" s="18" t="str">
        <f t="shared" si="0"/>
        <v>平均</v>
      </c>
      <c r="G14" s="93"/>
      <c r="H14" s="93"/>
    </row>
    <row r="15" spans="1:6" ht="16.5">
      <c r="A15" s="19">
        <f>'第二次考查'!A8</f>
        <v>2</v>
      </c>
      <c r="B15" s="31">
        <f>'第二次考查'!B8</f>
        <v>0</v>
      </c>
      <c r="C15" s="19">
        <f>'第二次考查'!C8</f>
        <v>0</v>
      </c>
      <c r="D15" s="19">
        <f>'第二次考查'!D8</f>
        <v>0</v>
      </c>
      <c r="E15" s="19">
        <f>'第二次考查'!H8</f>
        <v>0</v>
      </c>
      <c r="F15" s="25">
        <f>'第二次考查'!I8</f>
        <v>0</v>
      </c>
    </row>
    <row r="16" spans="2:4" ht="16.5">
      <c r="B16" s="13" t="s">
        <v>17</v>
      </c>
      <c r="C16" s="98" t="e">
        <f>C5</f>
        <v>#DIV/0!</v>
      </c>
      <c r="D16" s="98" t="e">
        <f>D5</f>
        <v>#DIV/0!</v>
      </c>
    </row>
    <row r="17" spans="1:4" ht="15.75" customHeight="1">
      <c r="A17" s="126" t="str">
        <f>A6</f>
        <v>95分~100分人數</v>
      </c>
      <c r="B17" s="127"/>
      <c r="C17" s="99">
        <f aca="true" t="shared" si="1" ref="C17:D21">C6</f>
        <v>0</v>
      </c>
      <c r="D17" s="99">
        <f t="shared" si="1"/>
        <v>0</v>
      </c>
    </row>
    <row r="18" spans="1:7" ht="15.75" customHeight="1">
      <c r="A18" s="126" t="str">
        <f>A7</f>
        <v>90分~94分人數</v>
      </c>
      <c r="B18" s="127"/>
      <c r="C18" s="99">
        <f t="shared" si="1"/>
        <v>0</v>
      </c>
      <c r="D18" s="99">
        <f t="shared" si="1"/>
        <v>0</v>
      </c>
      <c r="E18" s="13"/>
      <c r="F18" s="46"/>
      <c r="G18" s="46"/>
    </row>
    <row r="19" spans="1:7" ht="15.75" customHeight="1">
      <c r="A19" s="126" t="str">
        <f>A8</f>
        <v>85分~89分人數</v>
      </c>
      <c r="B19" s="127"/>
      <c r="C19" s="99">
        <f t="shared" si="1"/>
        <v>0</v>
      </c>
      <c r="D19" s="99">
        <f t="shared" si="1"/>
        <v>0</v>
      </c>
      <c r="E19" s="13"/>
      <c r="F19" s="46"/>
      <c r="G19" s="46"/>
    </row>
    <row r="20" spans="1:7" ht="15.75" customHeight="1">
      <c r="A20" s="126" t="str">
        <f>A9</f>
        <v>80分~84分人數</v>
      </c>
      <c r="B20" s="127"/>
      <c r="C20" s="99">
        <f t="shared" si="1"/>
        <v>0</v>
      </c>
      <c r="D20" s="99">
        <f t="shared" si="1"/>
        <v>0</v>
      </c>
      <c r="E20" s="13"/>
      <c r="F20" s="46"/>
      <c r="G20" s="46"/>
    </row>
    <row r="21" spans="1:8" ht="15.75" customHeight="1">
      <c r="A21" s="126" t="str">
        <f>A10</f>
        <v>79分以下人數</v>
      </c>
      <c r="B21" s="127"/>
      <c r="C21" s="99">
        <f t="shared" si="1"/>
        <v>0</v>
      </c>
      <c r="D21" s="99">
        <f t="shared" si="1"/>
        <v>0</v>
      </c>
      <c r="E21" s="13"/>
      <c r="F21" s="13" t="s">
        <v>22</v>
      </c>
      <c r="G21" s="42"/>
      <c r="H21" s="42"/>
    </row>
    <row r="23" spans="1:8" ht="16.5">
      <c r="A23" s="125" t="str">
        <f>A1</f>
        <v>花蓮縣玉里鎮中城國民小學106學年度第1學期</v>
      </c>
      <c r="B23" s="125"/>
      <c r="C23" s="125"/>
      <c r="D23" s="125"/>
      <c r="E23" s="125"/>
      <c r="F23" s="125" t="s">
        <v>25</v>
      </c>
      <c r="G23" s="125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 aca="true" t="shared" si="2" ref="A25:F25">A3</f>
        <v>座號</v>
      </c>
      <c r="B25" s="18" t="str">
        <f t="shared" si="2"/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總分</v>
      </c>
      <c r="F25" s="18" t="str">
        <f t="shared" si="2"/>
        <v>平均</v>
      </c>
      <c r="G25" s="93"/>
      <c r="H25" s="93"/>
    </row>
    <row r="26" spans="1:6" ht="16.5">
      <c r="A26" s="19">
        <f>'第二次考查'!A9</f>
        <v>3</v>
      </c>
      <c r="B26" s="31">
        <f>'第二次考查'!B9</f>
        <v>0</v>
      </c>
      <c r="C26" s="19">
        <f>'第二次考查'!C9</f>
        <v>0</v>
      </c>
      <c r="D26" s="19">
        <f>'第二次考查'!D9</f>
        <v>0</v>
      </c>
      <c r="E26" s="19">
        <f>'第二次考查'!H9</f>
        <v>0</v>
      </c>
      <c r="F26" s="25">
        <f>'第二次考查'!I9</f>
        <v>0</v>
      </c>
    </row>
    <row r="27" spans="2:4" ht="16.5">
      <c r="B27" s="13" t="s">
        <v>17</v>
      </c>
      <c r="C27" s="98" t="e">
        <f>C5</f>
        <v>#DIV/0!</v>
      </c>
      <c r="D27" s="98" t="e">
        <f>D5</f>
        <v>#DIV/0!</v>
      </c>
    </row>
    <row r="28" spans="1:4" ht="15.75" customHeight="1">
      <c r="A28" s="126" t="str">
        <f>A6</f>
        <v>95分~100分人數</v>
      </c>
      <c r="B28" s="127"/>
      <c r="C28" s="99">
        <f aca="true" t="shared" si="3" ref="C28:D32">C6</f>
        <v>0</v>
      </c>
      <c r="D28" s="99">
        <f t="shared" si="3"/>
        <v>0</v>
      </c>
    </row>
    <row r="29" spans="1:7" ht="15.75" customHeight="1">
      <c r="A29" s="126" t="str">
        <f>A7</f>
        <v>90分~94分人數</v>
      </c>
      <c r="B29" s="127"/>
      <c r="C29" s="99">
        <f t="shared" si="3"/>
        <v>0</v>
      </c>
      <c r="D29" s="99">
        <f t="shared" si="3"/>
        <v>0</v>
      </c>
      <c r="E29" s="13"/>
      <c r="F29" s="46"/>
      <c r="G29" s="46"/>
    </row>
    <row r="30" spans="1:7" ht="15.75" customHeight="1">
      <c r="A30" s="126" t="str">
        <f>A8</f>
        <v>85分~89分人數</v>
      </c>
      <c r="B30" s="127"/>
      <c r="C30" s="99">
        <f t="shared" si="3"/>
        <v>0</v>
      </c>
      <c r="D30" s="99">
        <f t="shared" si="3"/>
        <v>0</v>
      </c>
      <c r="E30" s="13"/>
      <c r="F30" s="46"/>
      <c r="G30" s="46"/>
    </row>
    <row r="31" spans="1:7" ht="15.75" customHeight="1">
      <c r="A31" s="126" t="str">
        <f>A9</f>
        <v>80分~84分人數</v>
      </c>
      <c r="B31" s="127"/>
      <c r="C31" s="99">
        <f t="shared" si="3"/>
        <v>0</v>
      </c>
      <c r="D31" s="99">
        <f t="shared" si="3"/>
        <v>0</v>
      </c>
      <c r="E31" s="13"/>
      <c r="F31" s="46"/>
      <c r="G31" s="46"/>
    </row>
    <row r="32" spans="1:8" ht="15.75" customHeight="1">
      <c r="A32" s="126" t="str">
        <f>A10</f>
        <v>79分以下人數</v>
      </c>
      <c r="B32" s="127"/>
      <c r="C32" s="99">
        <f t="shared" si="3"/>
        <v>0</v>
      </c>
      <c r="D32" s="99">
        <f t="shared" si="3"/>
        <v>0</v>
      </c>
      <c r="E32" s="13"/>
      <c r="F32" s="13" t="s">
        <v>22</v>
      </c>
      <c r="G32" s="42"/>
      <c r="H32" s="42"/>
    </row>
    <row r="34" spans="1:8" ht="16.5">
      <c r="A34" s="125" t="str">
        <f>A1</f>
        <v>花蓮縣玉里鎮中城國民小學106學年度第1學期</v>
      </c>
      <c r="B34" s="125"/>
      <c r="C34" s="125"/>
      <c r="D34" s="125"/>
      <c r="E34" s="125"/>
      <c r="F34" s="125" t="s">
        <v>25</v>
      </c>
      <c r="G34" s="125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 aca="true" t="shared" si="4" ref="A36:F36">A3</f>
        <v>座號</v>
      </c>
      <c r="B36" s="18" t="str">
        <f t="shared" si="4"/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總分</v>
      </c>
      <c r="F36" s="18" t="str">
        <f t="shared" si="4"/>
        <v>平均</v>
      </c>
      <c r="G36" s="93"/>
      <c r="H36" s="93"/>
    </row>
    <row r="37" spans="1:6" ht="16.5">
      <c r="A37" s="19">
        <f>'第二次考查'!A10</f>
        <v>4</v>
      </c>
      <c r="B37" s="31">
        <f>'第二次考查'!B10</f>
        <v>0</v>
      </c>
      <c r="C37" s="19">
        <f>'第二次考查'!C10</f>
        <v>0</v>
      </c>
      <c r="D37" s="19">
        <f>'第二次考查'!D10</f>
        <v>0</v>
      </c>
      <c r="E37" s="19">
        <f>'第二次考查'!H10</f>
        <v>0</v>
      </c>
      <c r="F37" s="25">
        <f>'第二次考查'!I10</f>
        <v>0</v>
      </c>
    </row>
    <row r="38" spans="2:4" ht="16.5">
      <c r="B38" s="13" t="s">
        <v>17</v>
      </c>
      <c r="C38" s="98" t="e">
        <f>C5</f>
        <v>#DIV/0!</v>
      </c>
      <c r="D38" s="98" t="e">
        <f>D5</f>
        <v>#DIV/0!</v>
      </c>
    </row>
    <row r="39" spans="1:4" ht="15.75" customHeight="1">
      <c r="A39" s="126" t="str">
        <f>A6</f>
        <v>95分~100分人數</v>
      </c>
      <c r="B39" s="127"/>
      <c r="C39" s="99">
        <f aca="true" t="shared" si="5" ref="C39:D43">C6</f>
        <v>0</v>
      </c>
      <c r="D39" s="99">
        <f t="shared" si="5"/>
        <v>0</v>
      </c>
    </row>
    <row r="40" spans="1:7" ht="15.75" customHeight="1">
      <c r="A40" s="126" t="str">
        <f>A7</f>
        <v>90分~94分人數</v>
      </c>
      <c r="B40" s="127"/>
      <c r="C40" s="99">
        <f t="shared" si="5"/>
        <v>0</v>
      </c>
      <c r="D40" s="99">
        <f t="shared" si="5"/>
        <v>0</v>
      </c>
      <c r="E40" s="13"/>
      <c r="F40" s="46"/>
      <c r="G40" s="46"/>
    </row>
    <row r="41" spans="1:7" ht="15.75" customHeight="1">
      <c r="A41" s="126" t="str">
        <f>A8</f>
        <v>85分~89分人數</v>
      </c>
      <c r="B41" s="127"/>
      <c r="C41" s="99">
        <f t="shared" si="5"/>
        <v>0</v>
      </c>
      <c r="D41" s="99">
        <f t="shared" si="5"/>
        <v>0</v>
      </c>
      <c r="E41" s="13"/>
      <c r="F41" s="46"/>
      <c r="G41" s="46"/>
    </row>
    <row r="42" spans="1:7" ht="15.75" customHeight="1">
      <c r="A42" s="126" t="str">
        <f>A9</f>
        <v>80分~84分人數</v>
      </c>
      <c r="B42" s="127"/>
      <c r="C42" s="99">
        <f t="shared" si="5"/>
        <v>0</v>
      </c>
      <c r="D42" s="99">
        <f t="shared" si="5"/>
        <v>0</v>
      </c>
      <c r="E42" s="13"/>
      <c r="F42" s="46"/>
      <c r="G42" s="46"/>
    </row>
    <row r="43" spans="1:8" ht="15.75" customHeight="1">
      <c r="A43" s="126" t="str">
        <f>A10</f>
        <v>79分以下人數</v>
      </c>
      <c r="B43" s="127"/>
      <c r="C43" s="99">
        <f t="shared" si="5"/>
        <v>0</v>
      </c>
      <c r="D43" s="99">
        <f t="shared" si="5"/>
        <v>0</v>
      </c>
      <c r="E43" s="13"/>
      <c r="F43" s="13" t="s">
        <v>22</v>
      </c>
      <c r="G43" s="42"/>
      <c r="H43" s="42"/>
    </row>
    <row r="45" spans="1:8" ht="16.5">
      <c r="A45" s="125" t="str">
        <f>A1</f>
        <v>花蓮縣玉里鎮中城國民小學106學年度第1學期</v>
      </c>
      <c r="B45" s="125"/>
      <c r="C45" s="125"/>
      <c r="D45" s="125"/>
      <c r="E45" s="125"/>
      <c r="F45" s="125" t="s">
        <v>25</v>
      </c>
      <c r="G45" s="125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 aca="true" t="shared" si="6" ref="A47:F47">A3</f>
        <v>座號</v>
      </c>
      <c r="B47" s="18" t="str">
        <f t="shared" si="6"/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總分</v>
      </c>
      <c r="F47" s="18" t="str">
        <f t="shared" si="6"/>
        <v>平均</v>
      </c>
      <c r="G47" s="93"/>
      <c r="H47" s="93"/>
    </row>
    <row r="48" spans="1:6" ht="16.5">
      <c r="A48" s="19">
        <f>'第二次考查'!A11</f>
        <v>5</v>
      </c>
      <c r="B48" s="31">
        <f>'第二次考查'!B11</f>
        <v>0</v>
      </c>
      <c r="C48" s="19">
        <f>'第二次考查'!C11</f>
        <v>0</v>
      </c>
      <c r="D48" s="19">
        <f>'第二次考查'!D11</f>
        <v>0</v>
      </c>
      <c r="E48" s="19">
        <f>'第二次考查'!H11</f>
        <v>0</v>
      </c>
      <c r="F48" s="25">
        <f>'第二次考查'!I11</f>
        <v>0</v>
      </c>
    </row>
    <row r="49" spans="2:4" ht="16.5">
      <c r="B49" s="13" t="s">
        <v>17</v>
      </c>
      <c r="C49" s="98" t="e">
        <f>C5</f>
        <v>#DIV/0!</v>
      </c>
      <c r="D49" s="98" t="e">
        <f>D5</f>
        <v>#DIV/0!</v>
      </c>
    </row>
    <row r="50" spans="1:4" ht="15.75" customHeight="1">
      <c r="A50" s="126" t="str">
        <f aca="true" t="shared" si="7" ref="A50:D54">A6</f>
        <v>95分~100分人數</v>
      </c>
      <c r="B50" s="127"/>
      <c r="C50" s="100">
        <f t="shared" si="7"/>
        <v>0</v>
      </c>
      <c r="D50" s="100">
        <f t="shared" si="7"/>
        <v>0</v>
      </c>
    </row>
    <row r="51" spans="1:7" ht="15.75" customHeight="1">
      <c r="A51" s="126" t="str">
        <f t="shared" si="7"/>
        <v>90分~94分人數</v>
      </c>
      <c r="B51" s="127"/>
      <c r="C51" s="100">
        <f t="shared" si="7"/>
        <v>0</v>
      </c>
      <c r="D51" s="100">
        <f t="shared" si="7"/>
        <v>0</v>
      </c>
      <c r="E51" s="13"/>
      <c r="F51" s="46"/>
      <c r="G51" s="46"/>
    </row>
    <row r="52" spans="1:7" ht="15.75" customHeight="1">
      <c r="A52" s="126" t="str">
        <f t="shared" si="7"/>
        <v>85分~89分人數</v>
      </c>
      <c r="B52" s="127"/>
      <c r="C52" s="100">
        <f t="shared" si="7"/>
        <v>0</v>
      </c>
      <c r="D52" s="100">
        <f t="shared" si="7"/>
        <v>0</v>
      </c>
      <c r="E52" s="13"/>
      <c r="F52" s="46"/>
      <c r="G52" s="46"/>
    </row>
    <row r="53" spans="1:7" ht="15.75" customHeight="1">
      <c r="A53" s="126" t="str">
        <f t="shared" si="7"/>
        <v>80分~84分人數</v>
      </c>
      <c r="B53" s="127"/>
      <c r="C53" s="100">
        <f t="shared" si="7"/>
        <v>0</v>
      </c>
      <c r="D53" s="100">
        <f t="shared" si="7"/>
        <v>0</v>
      </c>
      <c r="E53" s="13"/>
      <c r="F53" s="46"/>
      <c r="G53" s="46"/>
    </row>
    <row r="54" spans="1:8" ht="15.75" customHeight="1">
      <c r="A54" s="126" t="str">
        <f t="shared" si="7"/>
        <v>79分以下人數</v>
      </c>
      <c r="B54" s="127"/>
      <c r="C54" s="100">
        <f t="shared" si="7"/>
        <v>0</v>
      </c>
      <c r="D54" s="100">
        <f t="shared" si="7"/>
        <v>0</v>
      </c>
      <c r="E54" s="13"/>
      <c r="F54" s="13" t="s">
        <v>22</v>
      </c>
      <c r="G54" s="42"/>
      <c r="H54" s="42"/>
    </row>
    <row r="55" spans="1:8" ht="15.75" customHeight="1">
      <c r="A55" s="94"/>
      <c r="B55" s="95"/>
      <c r="C55" s="1"/>
      <c r="D55" s="1"/>
      <c r="E55" s="13"/>
      <c r="F55" s="13"/>
      <c r="G55" s="46"/>
      <c r="H55" s="46"/>
    </row>
    <row r="56" spans="1:8" ht="16.5">
      <c r="A56" s="125" t="str">
        <f>A1</f>
        <v>花蓮縣玉里鎮中城國民小學106學年度第1學期</v>
      </c>
      <c r="B56" s="125"/>
      <c r="C56" s="125"/>
      <c r="D56" s="125"/>
      <c r="E56" s="125"/>
      <c r="F56" s="125" t="s">
        <v>25</v>
      </c>
      <c r="G56" s="125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 aca="true" t="shared" si="8" ref="A58:F58">A3</f>
        <v>座號</v>
      </c>
      <c r="B58" s="18" t="str">
        <f t="shared" si="8"/>
        <v>姓名</v>
      </c>
      <c r="C58" s="18" t="str">
        <f t="shared" si="8"/>
        <v>國語</v>
      </c>
      <c r="D58" s="18" t="str">
        <f t="shared" si="8"/>
        <v>數學</v>
      </c>
      <c r="E58" s="18" t="str">
        <f t="shared" si="8"/>
        <v>總分</v>
      </c>
      <c r="F58" s="18" t="str">
        <f t="shared" si="8"/>
        <v>平均</v>
      </c>
      <c r="G58" s="93"/>
      <c r="H58" s="93"/>
    </row>
    <row r="59" spans="1:6" ht="16.5">
      <c r="A59" s="19">
        <f>'第二次考查'!A12</f>
        <v>6</v>
      </c>
      <c r="B59" s="31">
        <f>'第二次考查'!B12</f>
        <v>0</v>
      </c>
      <c r="C59" s="19">
        <f>'第二次考查'!C12</f>
        <v>0</v>
      </c>
      <c r="D59" s="19">
        <f>'第二次考查'!D12</f>
        <v>0</v>
      </c>
      <c r="E59" s="19">
        <f>'第二次考查'!H12</f>
        <v>0</v>
      </c>
      <c r="F59" s="25">
        <f>'第二次考查'!I12</f>
        <v>0</v>
      </c>
    </row>
    <row r="60" spans="2:4" ht="16.5">
      <c r="B60" s="13" t="s">
        <v>17</v>
      </c>
      <c r="C60" s="98" t="e">
        <f>C5</f>
        <v>#DIV/0!</v>
      </c>
      <c r="D60" s="98" t="e">
        <f>D5</f>
        <v>#DIV/0!</v>
      </c>
    </row>
    <row r="61" spans="1:4" ht="15.75" customHeight="1">
      <c r="A61" s="126" t="str">
        <f aca="true" t="shared" si="9" ref="A61:D65">A6</f>
        <v>95分~100分人數</v>
      </c>
      <c r="B61" s="127"/>
      <c r="C61" s="100">
        <f t="shared" si="9"/>
        <v>0</v>
      </c>
      <c r="D61" s="100">
        <f t="shared" si="9"/>
        <v>0</v>
      </c>
    </row>
    <row r="62" spans="1:7" ht="15.75" customHeight="1">
      <c r="A62" s="126" t="str">
        <f t="shared" si="9"/>
        <v>90分~94分人數</v>
      </c>
      <c r="B62" s="127"/>
      <c r="C62" s="100">
        <f t="shared" si="9"/>
        <v>0</v>
      </c>
      <c r="D62" s="100">
        <f t="shared" si="9"/>
        <v>0</v>
      </c>
      <c r="E62" s="13"/>
      <c r="F62" s="46"/>
      <c r="G62" s="46"/>
    </row>
    <row r="63" spans="1:7" ht="15.75" customHeight="1">
      <c r="A63" s="126" t="str">
        <f t="shared" si="9"/>
        <v>85分~89分人數</v>
      </c>
      <c r="B63" s="127"/>
      <c r="C63" s="100">
        <f t="shared" si="9"/>
        <v>0</v>
      </c>
      <c r="D63" s="100">
        <f t="shared" si="9"/>
        <v>0</v>
      </c>
      <c r="E63" s="13"/>
      <c r="F63" s="46"/>
      <c r="G63" s="46"/>
    </row>
    <row r="64" spans="1:7" ht="15.75" customHeight="1">
      <c r="A64" s="126" t="str">
        <f t="shared" si="9"/>
        <v>80分~84分人數</v>
      </c>
      <c r="B64" s="127"/>
      <c r="C64" s="100">
        <f t="shared" si="9"/>
        <v>0</v>
      </c>
      <c r="D64" s="100">
        <f t="shared" si="9"/>
        <v>0</v>
      </c>
      <c r="E64" s="13"/>
      <c r="F64" s="46"/>
      <c r="G64" s="46"/>
    </row>
    <row r="65" spans="1:8" ht="15.75" customHeight="1">
      <c r="A65" s="126" t="str">
        <f t="shared" si="9"/>
        <v>79分以下人數</v>
      </c>
      <c r="B65" s="127"/>
      <c r="C65" s="100">
        <f t="shared" si="9"/>
        <v>0</v>
      </c>
      <c r="D65" s="100">
        <f t="shared" si="9"/>
        <v>0</v>
      </c>
      <c r="E65" s="13"/>
      <c r="F65" s="13" t="s">
        <v>22</v>
      </c>
      <c r="G65" s="42"/>
      <c r="H65" s="42"/>
    </row>
    <row r="67" spans="1:8" ht="16.5">
      <c r="A67" s="125" t="str">
        <f>A1</f>
        <v>花蓮縣玉里鎮中城國民小學106學年度第1學期</v>
      </c>
      <c r="B67" s="125"/>
      <c r="C67" s="125"/>
      <c r="D67" s="125"/>
      <c r="E67" s="125"/>
      <c r="F67" s="125" t="s">
        <v>25</v>
      </c>
      <c r="G67" s="125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 aca="true" t="shared" si="10" ref="A69:F69">A3</f>
        <v>座號</v>
      </c>
      <c r="B69" s="18" t="str">
        <f t="shared" si="10"/>
        <v>姓名</v>
      </c>
      <c r="C69" s="18" t="str">
        <f t="shared" si="10"/>
        <v>國語</v>
      </c>
      <c r="D69" s="18" t="str">
        <f t="shared" si="10"/>
        <v>數學</v>
      </c>
      <c r="E69" s="18" t="str">
        <f t="shared" si="10"/>
        <v>總分</v>
      </c>
      <c r="F69" s="18" t="str">
        <f t="shared" si="10"/>
        <v>平均</v>
      </c>
      <c r="G69" s="93"/>
      <c r="H69" s="93"/>
    </row>
    <row r="70" spans="1:6" ht="16.5">
      <c r="A70" s="19">
        <f>'第二次考查'!A13</f>
        <v>7</v>
      </c>
      <c r="B70" s="31">
        <f>'第二次考查'!B13</f>
        <v>0</v>
      </c>
      <c r="C70" s="19">
        <f>'第二次考查'!C13</f>
        <v>0</v>
      </c>
      <c r="D70" s="19">
        <f>'第二次考查'!D13</f>
        <v>0</v>
      </c>
      <c r="E70" s="19">
        <f>'第二次考查'!H13</f>
        <v>0</v>
      </c>
      <c r="F70" s="25">
        <f>'第二次考查'!I13</f>
        <v>0</v>
      </c>
    </row>
    <row r="71" spans="2:4" ht="16.5">
      <c r="B71" s="13" t="s">
        <v>17</v>
      </c>
      <c r="C71" s="98" t="e">
        <f>C5</f>
        <v>#DIV/0!</v>
      </c>
      <c r="D71" s="98" t="e">
        <f>D5</f>
        <v>#DIV/0!</v>
      </c>
    </row>
    <row r="72" spans="1:4" ht="15.75" customHeight="1">
      <c r="A72" s="126" t="str">
        <f aca="true" t="shared" si="11" ref="A72:D76">A6</f>
        <v>95分~100分人數</v>
      </c>
      <c r="B72" s="127"/>
      <c r="C72" s="99">
        <f t="shared" si="11"/>
        <v>0</v>
      </c>
      <c r="D72" s="99">
        <f t="shared" si="11"/>
        <v>0</v>
      </c>
    </row>
    <row r="73" spans="1:4" ht="15.75" customHeight="1">
      <c r="A73" s="126" t="str">
        <f t="shared" si="11"/>
        <v>90分~94分人數</v>
      </c>
      <c r="B73" s="127"/>
      <c r="C73" s="99">
        <f t="shared" si="11"/>
        <v>0</v>
      </c>
      <c r="D73" s="99">
        <f t="shared" si="11"/>
        <v>0</v>
      </c>
    </row>
    <row r="74" spans="1:4" ht="15.75" customHeight="1">
      <c r="A74" s="126" t="str">
        <f t="shared" si="11"/>
        <v>85分~89分人數</v>
      </c>
      <c r="B74" s="127"/>
      <c r="C74" s="99">
        <f t="shared" si="11"/>
        <v>0</v>
      </c>
      <c r="D74" s="99">
        <f t="shared" si="11"/>
        <v>0</v>
      </c>
    </row>
    <row r="75" spans="1:4" ht="15.75" customHeight="1">
      <c r="A75" s="126" t="str">
        <f t="shared" si="11"/>
        <v>80分~84分人數</v>
      </c>
      <c r="B75" s="127"/>
      <c r="C75" s="99">
        <f t="shared" si="11"/>
        <v>0</v>
      </c>
      <c r="D75" s="99">
        <f t="shared" si="11"/>
        <v>0</v>
      </c>
    </row>
    <row r="76" spans="1:8" ht="15.75" customHeight="1">
      <c r="A76" s="126" t="str">
        <f t="shared" si="11"/>
        <v>79分以下人數</v>
      </c>
      <c r="B76" s="127"/>
      <c r="C76" s="99">
        <f t="shared" si="11"/>
        <v>0</v>
      </c>
      <c r="D76" s="99">
        <f t="shared" si="11"/>
        <v>0</v>
      </c>
      <c r="F76" s="13" t="s">
        <v>22</v>
      </c>
      <c r="G76" s="42"/>
      <c r="H76" s="42"/>
    </row>
    <row r="78" spans="1:8" ht="16.5">
      <c r="A78" s="125" t="str">
        <f>A1</f>
        <v>花蓮縣玉里鎮中城國民小學106學年度第1學期</v>
      </c>
      <c r="B78" s="125"/>
      <c r="C78" s="125"/>
      <c r="D78" s="125"/>
      <c r="E78" s="125"/>
      <c r="F78" s="125" t="s">
        <v>25</v>
      </c>
      <c r="G78" s="125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 aca="true" t="shared" si="12" ref="A80:F80">A3</f>
        <v>座號</v>
      </c>
      <c r="B80" s="18" t="str">
        <f t="shared" si="12"/>
        <v>姓名</v>
      </c>
      <c r="C80" s="18" t="str">
        <f t="shared" si="12"/>
        <v>國語</v>
      </c>
      <c r="D80" s="18" t="str">
        <f t="shared" si="12"/>
        <v>數學</v>
      </c>
      <c r="E80" s="18" t="str">
        <f t="shared" si="12"/>
        <v>總分</v>
      </c>
      <c r="F80" s="18" t="str">
        <f t="shared" si="12"/>
        <v>平均</v>
      </c>
      <c r="G80" s="93"/>
      <c r="H80" s="93"/>
    </row>
    <row r="81" spans="1:6" ht="16.5">
      <c r="A81" s="19">
        <f>'第二次考查'!A14</f>
        <v>8</v>
      </c>
      <c r="B81" s="31">
        <f>'第二次考查'!B14</f>
        <v>0</v>
      </c>
      <c r="C81" s="19">
        <f>'第二次考查'!C14</f>
        <v>0</v>
      </c>
      <c r="D81" s="19">
        <f>'第二次考查'!D14</f>
        <v>0</v>
      </c>
      <c r="E81" s="19">
        <f>'第二次考查'!H14</f>
        <v>0</v>
      </c>
      <c r="F81" s="25">
        <f>'第二次考查'!I14</f>
        <v>0</v>
      </c>
    </row>
    <row r="82" spans="2:4" ht="16.5">
      <c r="B82" s="13" t="s">
        <v>17</v>
      </c>
      <c r="C82" s="98" t="e">
        <f>C5</f>
        <v>#DIV/0!</v>
      </c>
      <c r="D82" s="98" t="e">
        <f>D5</f>
        <v>#DIV/0!</v>
      </c>
    </row>
    <row r="83" spans="1:4" ht="15.75" customHeight="1">
      <c r="A83" s="126" t="str">
        <f aca="true" t="shared" si="13" ref="A83:D87">A6</f>
        <v>95分~100分人數</v>
      </c>
      <c r="B83" s="127"/>
      <c r="C83" s="100">
        <f t="shared" si="13"/>
        <v>0</v>
      </c>
      <c r="D83" s="100">
        <f t="shared" si="13"/>
        <v>0</v>
      </c>
    </row>
    <row r="84" spans="1:7" ht="15.75" customHeight="1">
      <c r="A84" s="126" t="str">
        <f t="shared" si="13"/>
        <v>90分~94分人數</v>
      </c>
      <c r="B84" s="127"/>
      <c r="C84" s="100">
        <f t="shared" si="13"/>
        <v>0</v>
      </c>
      <c r="D84" s="100">
        <f t="shared" si="13"/>
        <v>0</v>
      </c>
      <c r="E84" s="13"/>
      <c r="F84" s="46"/>
      <c r="G84" s="46"/>
    </row>
    <row r="85" spans="1:7" ht="15.75" customHeight="1">
      <c r="A85" s="126" t="str">
        <f t="shared" si="13"/>
        <v>85分~89分人數</v>
      </c>
      <c r="B85" s="127"/>
      <c r="C85" s="100">
        <f t="shared" si="13"/>
        <v>0</v>
      </c>
      <c r="D85" s="100">
        <f t="shared" si="13"/>
        <v>0</v>
      </c>
      <c r="E85" s="13"/>
      <c r="F85" s="46"/>
      <c r="G85" s="46"/>
    </row>
    <row r="86" spans="1:7" ht="15.75" customHeight="1">
      <c r="A86" s="126" t="str">
        <f t="shared" si="13"/>
        <v>80分~84分人數</v>
      </c>
      <c r="B86" s="127"/>
      <c r="C86" s="100">
        <f t="shared" si="13"/>
        <v>0</v>
      </c>
      <c r="D86" s="100">
        <f t="shared" si="13"/>
        <v>0</v>
      </c>
      <c r="E86" s="13"/>
      <c r="F86" s="46"/>
      <c r="G86" s="46"/>
    </row>
    <row r="87" spans="1:8" ht="15.75" customHeight="1">
      <c r="A87" s="126" t="str">
        <f t="shared" si="13"/>
        <v>79分以下人數</v>
      </c>
      <c r="B87" s="127"/>
      <c r="C87" s="100">
        <f t="shared" si="13"/>
        <v>0</v>
      </c>
      <c r="D87" s="100">
        <f t="shared" si="13"/>
        <v>0</v>
      </c>
      <c r="E87" s="13"/>
      <c r="F87" s="13" t="s">
        <v>22</v>
      </c>
      <c r="G87" s="42"/>
      <c r="H87" s="42"/>
    </row>
    <row r="89" spans="1:8" ht="16.5">
      <c r="A89" s="125" t="str">
        <f>A1</f>
        <v>花蓮縣玉里鎮中城國民小學106學年度第1學期</v>
      </c>
      <c r="B89" s="125"/>
      <c r="C89" s="125"/>
      <c r="D89" s="125"/>
      <c r="E89" s="125"/>
      <c r="F89" s="125" t="s">
        <v>25</v>
      </c>
      <c r="G89" s="125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 aca="true" t="shared" si="14" ref="A91:F91">A3</f>
        <v>座號</v>
      </c>
      <c r="B91" s="18" t="str">
        <f t="shared" si="14"/>
        <v>姓名</v>
      </c>
      <c r="C91" s="18" t="str">
        <f t="shared" si="14"/>
        <v>國語</v>
      </c>
      <c r="D91" s="18" t="str">
        <f t="shared" si="14"/>
        <v>數學</v>
      </c>
      <c r="E91" s="18" t="str">
        <f t="shared" si="14"/>
        <v>總分</v>
      </c>
      <c r="F91" s="18" t="str">
        <f t="shared" si="14"/>
        <v>平均</v>
      </c>
      <c r="G91" s="93"/>
      <c r="H91" s="93"/>
    </row>
    <row r="92" spans="1:6" ht="16.5">
      <c r="A92" s="19">
        <f>'第二次考查'!A15</f>
        <v>9</v>
      </c>
      <c r="B92" s="31">
        <f>'第二次考查'!B15</f>
        <v>0</v>
      </c>
      <c r="C92" s="19">
        <f>'第二次考查'!C15</f>
        <v>0</v>
      </c>
      <c r="D92" s="19">
        <f>'第二次考查'!D15</f>
        <v>0</v>
      </c>
      <c r="E92" s="19">
        <f>'第二次考查'!H15</f>
        <v>0</v>
      </c>
      <c r="F92" s="25">
        <f>'第二次考查'!I15</f>
        <v>0</v>
      </c>
    </row>
    <row r="93" spans="2:4" ht="16.5">
      <c r="B93" s="13" t="s">
        <v>17</v>
      </c>
      <c r="C93" s="98" t="e">
        <f>C5</f>
        <v>#DIV/0!</v>
      </c>
      <c r="D93" s="98" t="e">
        <f>D5</f>
        <v>#DIV/0!</v>
      </c>
    </row>
    <row r="94" spans="1:4" ht="15.75" customHeight="1">
      <c r="A94" s="126" t="str">
        <f aca="true" t="shared" si="15" ref="A94:D98">A6</f>
        <v>95分~100分人數</v>
      </c>
      <c r="B94" s="127"/>
      <c r="C94" s="100">
        <f t="shared" si="15"/>
        <v>0</v>
      </c>
      <c r="D94" s="100">
        <f t="shared" si="15"/>
        <v>0</v>
      </c>
    </row>
    <row r="95" spans="1:7" ht="15.75" customHeight="1">
      <c r="A95" s="126" t="str">
        <f t="shared" si="15"/>
        <v>90分~94分人數</v>
      </c>
      <c r="B95" s="127"/>
      <c r="C95" s="100">
        <f t="shared" si="15"/>
        <v>0</v>
      </c>
      <c r="D95" s="100">
        <f t="shared" si="15"/>
        <v>0</v>
      </c>
      <c r="E95" s="13"/>
      <c r="F95" s="46"/>
      <c r="G95" s="46"/>
    </row>
    <row r="96" spans="1:7" ht="15.75" customHeight="1">
      <c r="A96" s="126" t="str">
        <f t="shared" si="15"/>
        <v>85分~89分人數</v>
      </c>
      <c r="B96" s="127"/>
      <c r="C96" s="100">
        <f t="shared" si="15"/>
        <v>0</v>
      </c>
      <c r="D96" s="100">
        <f t="shared" si="15"/>
        <v>0</v>
      </c>
      <c r="E96" s="13"/>
      <c r="F96" s="46"/>
      <c r="G96" s="46"/>
    </row>
    <row r="97" spans="1:7" ht="15.75" customHeight="1">
      <c r="A97" s="126" t="str">
        <f t="shared" si="15"/>
        <v>80分~84分人數</v>
      </c>
      <c r="B97" s="127"/>
      <c r="C97" s="100">
        <f t="shared" si="15"/>
        <v>0</v>
      </c>
      <c r="D97" s="100">
        <f t="shared" si="15"/>
        <v>0</v>
      </c>
      <c r="E97" s="13"/>
      <c r="F97" s="46"/>
      <c r="G97" s="46"/>
    </row>
    <row r="98" spans="1:8" ht="15.75" customHeight="1">
      <c r="A98" s="126" t="str">
        <f t="shared" si="15"/>
        <v>79分以下人數</v>
      </c>
      <c r="B98" s="127"/>
      <c r="C98" s="100">
        <f t="shared" si="15"/>
        <v>0</v>
      </c>
      <c r="D98" s="100">
        <f t="shared" si="15"/>
        <v>0</v>
      </c>
      <c r="E98" s="13"/>
      <c r="F98" s="13" t="s">
        <v>22</v>
      </c>
      <c r="G98" s="42"/>
      <c r="H98" s="42"/>
    </row>
    <row r="100" spans="1:8" ht="16.5">
      <c r="A100" s="125" t="str">
        <f>A1</f>
        <v>花蓮縣玉里鎮中城國民小學106學年度第1學期</v>
      </c>
      <c r="B100" s="125"/>
      <c r="C100" s="125"/>
      <c r="D100" s="125"/>
      <c r="E100" s="125"/>
      <c r="F100" s="125" t="s">
        <v>25</v>
      </c>
      <c r="G100" s="125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 aca="true" t="shared" si="16" ref="A102:F102">A3</f>
        <v>座號</v>
      </c>
      <c r="B102" s="18" t="str">
        <f t="shared" si="16"/>
        <v>姓名</v>
      </c>
      <c r="C102" s="18" t="str">
        <f t="shared" si="16"/>
        <v>國語</v>
      </c>
      <c r="D102" s="18" t="str">
        <f t="shared" si="16"/>
        <v>數學</v>
      </c>
      <c r="E102" s="18" t="str">
        <f t="shared" si="16"/>
        <v>總分</v>
      </c>
      <c r="F102" s="18" t="str">
        <f t="shared" si="16"/>
        <v>平均</v>
      </c>
      <c r="G102" s="93"/>
      <c r="H102" s="93"/>
    </row>
    <row r="103" spans="1:6" ht="16.5">
      <c r="A103" s="19">
        <f>'第二次考查'!A16</f>
        <v>10</v>
      </c>
      <c r="B103" s="31">
        <f>'第二次考查'!B16</f>
        <v>0</v>
      </c>
      <c r="C103" s="19">
        <f>'第二次考查'!C16</f>
        <v>0</v>
      </c>
      <c r="D103" s="19">
        <f>'第二次考查'!D16</f>
        <v>0</v>
      </c>
      <c r="E103" s="19">
        <f>'第二次考查'!H16</f>
        <v>0</v>
      </c>
      <c r="F103" s="25">
        <f>'第二次考查'!I16</f>
        <v>0</v>
      </c>
    </row>
    <row r="104" spans="2:4" ht="16.5">
      <c r="B104" s="13" t="s">
        <v>17</v>
      </c>
      <c r="C104" s="98" t="e">
        <f>C5</f>
        <v>#DIV/0!</v>
      </c>
      <c r="D104" s="98" t="e">
        <f>D5</f>
        <v>#DIV/0!</v>
      </c>
    </row>
    <row r="105" spans="1:4" ht="15.75" customHeight="1">
      <c r="A105" s="126" t="str">
        <f aca="true" t="shared" si="17" ref="A105:D109">A6</f>
        <v>95分~100分人數</v>
      </c>
      <c r="B105" s="127"/>
      <c r="C105" s="100">
        <f t="shared" si="17"/>
        <v>0</v>
      </c>
      <c r="D105" s="100">
        <f t="shared" si="17"/>
        <v>0</v>
      </c>
    </row>
    <row r="106" spans="1:7" ht="15.75" customHeight="1">
      <c r="A106" s="126" t="str">
        <f t="shared" si="17"/>
        <v>90分~94分人數</v>
      </c>
      <c r="B106" s="127"/>
      <c r="C106" s="100">
        <f t="shared" si="17"/>
        <v>0</v>
      </c>
      <c r="D106" s="100">
        <f t="shared" si="17"/>
        <v>0</v>
      </c>
      <c r="E106" s="13"/>
      <c r="F106" s="46"/>
      <c r="G106" s="46"/>
    </row>
    <row r="107" spans="1:7" ht="15.75" customHeight="1">
      <c r="A107" s="126" t="str">
        <f t="shared" si="17"/>
        <v>85分~89分人數</v>
      </c>
      <c r="B107" s="127"/>
      <c r="C107" s="100">
        <f t="shared" si="17"/>
        <v>0</v>
      </c>
      <c r="D107" s="100">
        <f t="shared" si="17"/>
        <v>0</v>
      </c>
      <c r="E107" s="13"/>
      <c r="F107" s="46"/>
      <c r="G107" s="46"/>
    </row>
    <row r="108" spans="1:7" ht="15.75" customHeight="1">
      <c r="A108" s="126" t="str">
        <f t="shared" si="17"/>
        <v>80分~84分人數</v>
      </c>
      <c r="B108" s="127"/>
      <c r="C108" s="100">
        <f t="shared" si="17"/>
        <v>0</v>
      </c>
      <c r="D108" s="100">
        <f t="shared" si="17"/>
        <v>0</v>
      </c>
      <c r="E108" s="13"/>
      <c r="F108" s="46"/>
      <c r="G108" s="46"/>
    </row>
    <row r="109" spans="1:8" ht="15.75" customHeight="1">
      <c r="A109" s="126" t="str">
        <f t="shared" si="17"/>
        <v>79分以下人數</v>
      </c>
      <c r="B109" s="127"/>
      <c r="C109" s="100">
        <f t="shared" si="17"/>
        <v>0</v>
      </c>
      <c r="D109" s="100">
        <f t="shared" si="17"/>
        <v>0</v>
      </c>
      <c r="E109" s="13"/>
      <c r="F109" s="13" t="s">
        <v>22</v>
      </c>
      <c r="G109" s="42"/>
      <c r="H109" s="42"/>
    </row>
    <row r="110" spans="1:8" ht="15.75" customHeight="1">
      <c r="A110" s="94"/>
      <c r="B110" s="95"/>
      <c r="C110" s="1"/>
      <c r="D110" s="1"/>
      <c r="E110" s="13"/>
      <c r="F110" s="13"/>
      <c r="G110" s="46"/>
      <c r="H110" s="46"/>
    </row>
    <row r="111" spans="1:8" ht="16.5">
      <c r="A111" s="125" t="str">
        <f>A1</f>
        <v>花蓮縣玉里鎮中城國民小學106學年度第1學期</v>
      </c>
      <c r="B111" s="125"/>
      <c r="C111" s="125"/>
      <c r="D111" s="125"/>
      <c r="E111" s="125"/>
      <c r="F111" s="125" t="s">
        <v>25</v>
      </c>
      <c r="G111" s="125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 aca="true" t="shared" si="18" ref="A113:F113">A3</f>
        <v>座號</v>
      </c>
      <c r="B113" s="18" t="str">
        <f t="shared" si="18"/>
        <v>姓名</v>
      </c>
      <c r="C113" s="18" t="str">
        <f t="shared" si="18"/>
        <v>國語</v>
      </c>
      <c r="D113" s="18" t="str">
        <f t="shared" si="18"/>
        <v>數學</v>
      </c>
      <c r="E113" s="18" t="str">
        <f t="shared" si="18"/>
        <v>總分</v>
      </c>
      <c r="F113" s="18" t="str">
        <f t="shared" si="18"/>
        <v>平均</v>
      </c>
      <c r="G113" s="93"/>
      <c r="H113" s="93"/>
    </row>
    <row r="114" spans="1:6" ht="16.5">
      <c r="A114" s="19">
        <f>'第二次考查'!A17</f>
        <v>11</v>
      </c>
      <c r="B114" s="31">
        <f>'第二次考查'!B17</f>
        <v>0</v>
      </c>
      <c r="C114" s="19">
        <f>'第二次考查'!C17</f>
        <v>0</v>
      </c>
      <c r="D114" s="19">
        <f>'第二次考查'!D17</f>
        <v>0</v>
      </c>
      <c r="E114" s="19">
        <f>'第二次考查'!H17</f>
        <v>0</v>
      </c>
      <c r="F114" s="25">
        <f>'第二次考查'!I17</f>
        <v>0</v>
      </c>
    </row>
    <row r="115" spans="2:4" ht="16.5">
      <c r="B115" s="13" t="s">
        <v>17</v>
      </c>
      <c r="C115" s="98" t="e">
        <f>C5</f>
        <v>#DIV/0!</v>
      </c>
      <c r="D115" s="98" t="e">
        <f>D5</f>
        <v>#DIV/0!</v>
      </c>
    </row>
    <row r="116" spans="1:4" ht="15.75" customHeight="1">
      <c r="A116" s="126" t="str">
        <f aca="true" t="shared" si="19" ref="A116:D120">A6</f>
        <v>95分~100分人數</v>
      </c>
      <c r="B116" s="127"/>
      <c r="C116" s="100">
        <f t="shared" si="19"/>
        <v>0</v>
      </c>
      <c r="D116" s="100">
        <f t="shared" si="19"/>
        <v>0</v>
      </c>
    </row>
    <row r="117" spans="1:7" ht="15.75" customHeight="1">
      <c r="A117" s="126" t="str">
        <f t="shared" si="19"/>
        <v>90分~94分人數</v>
      </c>
      <c r="B117" s="127"/>
      <c r="C117" s="100">
        <f t="shared" si="19"/>
        <v>0</v>
      </c>
      <c r="D117" s="100">
        <f t="shared" si="19"/>
        <v>0</v>
      </c>
      <c r="E117" s="13"/>
      <c r="F117" s="46"/>
      <c r="G117" s="46"/>
    </row>
    <row r="118" spans="1:7" ht="15.75" customHeight="1">
      <c r="A118" s="126" t="str">
        <f t="shared" si="19"/>
        <v>85分~89分人數</v>
      </c>
      <c r="B118" s="127"/>
      <c r="C118" s="100">
        <f t="shared" si="19"/>
        <v>0</v>
      </c>
      <c r="D118" s="100">
        <f t="shared" si="19"/>
        <v>0</v>
      </c>
      <c r="E118" s="13"/>
      <c r="F118" s="46"/>
      <c r="G118" s="46"/>
    </row>
    <row r="119" spans="1:7" ht="15.75" customHeight="1">
      <c r="A119" s="126" t="str">
        <f t="shared" si="19"/>
        <v>80分~84分人數</v>
      </c>
      <c r="B119" s="127"/>
      <c r="C119" s="100">
        <f t="shared" si="19"/>
        <v>0</v>
      </c>
      <c r="D119" s="100">
        <f t="shared" si="19"/>
        <v>0</v>
      </c>
      <c r="E119" s="13"/>
      <c r="F119" s="46"/>
      <c r="G119" s="46"/>
    </row>
    <row r="120" spans="1:8" ht="15.75" customHeight="1">
      <c r="A120" s="126" t="str">
        <f t="shared" si="19"/>
        <v>79分以下人數</v>
      </c>
      <c r="B120" s="127"/>
      <c r="C120" s="100">
        <f t="shared" si="19"/>
        <v>0</v>
      </c>
      <c r="D120" s="100">
        <f t="shared" si="19"/>
        <v>0</v>
      </c>
      <c r="E120" s="13"/>
      <c r="F120" s="13" t="s">
        <v>22</v>
      </c>
      <c r="G120" s="42"/>
      <c r="H120" s="42"/>
    </row>
    <row r="122" spans="1:8" ht="16.5">
      <c r="A122" s="125" t="str">
        <f>A1</f>
        <v>花蓮縣玉里鎮中城國民小學106學年度第1學期</v>
      </c>
      <c r="B122" s="125"/>
      <c r="C122" s="125"/>
      <c r="D122" s="125"/>
      <c r="E122" s="125"/>
      <c r="F122" s="125" t="s">
        <v>25</v>
      </c>
      <c r="G122" s="125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 aca="true" t="shared" si="20" ref="A124:F124">A3</f>
        <v>座號</v>
      </c>
      <c r="B124" s="18" t="str">
        <f t="shared" si="20"/>
        <v>姓名</v>
      </c>
      <c r="C124" s="18" t="str">
        <f t="shared" si="20"/>
        <v>國語</v>
      </c>
      <c r="D124" s="18" t="str">
        <f t="shared" si="20"/>
        <v>數學</v>
      </c>
      <c r="E124" s="18" t="str">
        <f t="shared" si="20"/>
        <v>總分</v>
      </c>
      <c r="F124" s="18" t="str">
        <f t="shared" si="20"/>
        <v>平均</v>
      </c>
      <c r="G124" s="93"/>
      <c r="H124" s="93"/>
    </row>
    <row r="125" spans="1:6" ht="16.5">
      <c r="A125" s="19">
        <f>'第二次考查'!A18</f>
        <v>12</v>
      </c>
      <c r="B125" s="31">
        <f>'第二次考查'!B18</f>
        <v>0</v>
      </c>
      <c r="C125" s="19">
        <f>'第二次考查'!C18</f>
        <v>0</v>
      </c>
      <c r="D125" s="19">
        <f>'第二次考查'!D18</f>
        <v>0</v>
      </c>
      <c r="E125" s="19">
        <f>'第二次考查'!H18</f>
        <v>0</v>
      </c>
      <c r="F125" s="25">
        <f>'第二次考查'!I18</f>
        <v>0</v>
      </c>
    </row>
    <row r="126" spans="2:4" ht="16.5">
      <c r="B126" s="13" t="s">
        <v>17</v>
      </c>
      <c r="C126" s="98" t="e">
        <f>C5</f>
        <v>#DIV/0!</v>
      </c>
      <c r="D126" s="98" t="e">
        <f>D5</f>
        <v>#DIV/0!</v>
      </c>
    </row>
    <row r="127" spans="1:4" ht="15.75" customHeight="1">
      <c r="A127" s="126" t="str">
        <f aca="true" t="shared" si="21" ref="A127:D131">A6</f>
        <v>95分~100分人數</v>
      </c>
      <c r="B127" s="127"/>
      <c r="C127" s="100">
        <f t="shared" si="21"/>
        <v>0</v>
      </c>
      <c r="D127" s="100">
        <f t="shared" si="21"/>
        <v>0</v>
      </c>
    </row>
    <row r="128" spans="1:7" ht="15.75" customHeight="1">
      <c r="A128" s="126" t="str">
        <f t="shared" si="21"/>
        <v>90分~94分人數</v>
      </c>
      <c r="B128" s="127"/>
      <c r="C128" s="100">
        <f t="shared" si="21"/>
        <v>0</v>
      </c>
      <c r="D128" s="100">
        <f t="shared" si="21"/>
        <v>0</v>
      </c>
      <c r="E128" s="13"/>
      <c r="F128" s="46"/>
      <c r="G128" s="46"/>
    </row>
    <row r="129" spans="1:7" ht="15.75" customHeight="1">
      <c r="A129" s="126" t="str">
        <f t="shared" si="21"/>
        <v>85分~89分人數</v>
      </c>
      <c r="B129" s="127"/>
      <c r="C129" s="100">
        <f t="shared" si="21"/>
        <v>0</v>
      </c>
      <c r="D129" s="100">
        <f t="shared" si="21"/>
        <v>0</v>
      </c>
      <c r="E129" s="13"/>
      <c r="F129" s="46"/>
      <c r="G129" s="46"/>
    </row>
    <row r="130" spans="1:7" ht="15.75" customHeight="1">
      <c r="A130" s="126" t="str">
        <f t="shared" si="21"/>
        <v>80分~84分人數</v>
      </c>
      <c r="B130" s="127"/>
      <c r="C130" s="100">
        <f t="shared" si="21"/>
        <v>0</v>
      </c>
      <c r="D130" s="100">
        <f t="shared" si="21"/>
        <v>0</v>
      </c>
      <c r="E130" s="13"/>
      <c r="F130" s="46"/>
      <c r="G130" s="46"/>
    </row>
    <row r="131" spans="1:8" ht="15.75" customHeight="1">
      <c r="A131" s="126" t="str">
        <f t="shared" si="21"/>
        <v>79分以下人數</v>
      </c>
      <c r="B131" s="127"/>
      <c r="C131" s="100">
        <f t="shared" si="21"/>
        <v>0</v>
      </c>
      <c r="D131" s="100">
        <f t="shared" si="21"/>
        <v>0</v>
      </c>
      <c r="E131" s="13"/>
      <c r="F131" s="13" t="s">
        <v>22</v>
      </c>
      <c r="G131" s="42"/>
      <c r="H131" s="42"/>
    </row>
    <row r="133" spans="1:8" ht="16.5">
      <c r="A133" s="125" t="str">
        <f>A1</f>
        <v>花蓮縣玉里鎮中城國民小學106學年度第1學期</v>
      </c>
      <c r="B133" s="125"/>
      <c r="C133" s="125"/>
      <c r="D133" s="125"/>
      <c r="E133" s="125"/>
      <c r="F133" s="125" t="s">
        <v>25</v>
      </c>
      <c r="G133" s="125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 aca="true" t="shared" si="22" ref="A135:F135">A3</f>
        <v>座號</v>
      </c>
      <c r="B135" s="18" t="str">
        <f t="shared" si="22"/>
        <v>姓名</v>
      </c>
      <c r="C135" s="18" t="str">
        <f t="shared" si="22"/>
        <v>國語</v>
      </c>
      <c r="D135" s="18" t="str">
        <f t="shared" si="22"/>
        <v>數學</v>
      </c>
      <c r="E135" s="18" t="str">
        <f t="shared" si="22"/>
        <v>總分</v>
      </c>
      <c r="F135" s="18" t="str">
        <f t="shared" si="22"/>
        <v>平均</v>
      </c>
      <c r="G135" s="93"/>
      <c r="H135" s="93"/>
    </row>
    <row r="136" spans="1:6" ht="16.5">
      <c r="A136" s="19">
        <f>'第二次考查'!A19</f>
        <v>13</v>
      </c>
      <c r="B136" s="31">
        <f>'第二次考查'!B19</f>
        <v>0</v>
      </c>
      <c r="C136" s="19">
        <f>'第二次考查'!C19</f>
        <v>0</v>
      </c>
      <c r="D136" s="19">
        <f>'第二次考查'!D19</f>
        <v>0</v>
      </c>
      <c r="E136" s="19">
        <f>'第二次考查'!H19</f>
        <v>0</v>
      </c>
      <c r="F136" s="25">
        <f>'第二次考查'!I19</f>
        <v>0</v>
      </c>
    </row>
    <row r="137" spans="2:4" ht="16.5">
      <c r="B137" s="13" t="s">
        <v>17</v>
      </c>
      <c r="C137" s="98" t="e">
        <f>C5</f>
        <v>#DIV/0!</v>
      </c>
      <c r="D137" s="98" t="e">
        <f>D5</f>
        <v>#DIV/0!</v>
      </c>
    </row>
    <row r="138" spans="1:4" ht="15.75" customHeight="1">
      <c r="A138" s="126" t="str">
        <f aca="true" t="shared" si="23" ref="A138:D142">A6</f>
        <v>95分~100分人數</v>
      </c>
      <c r="B138" s="127"/>
      <c r="C138" s="100">
        <f t="shared" si="23"/>
        <v>0</v>
      </c>
      <c r="D138" s="100">
        <f t="shared" si="23"/>
        <v>0</v>
      </c>
    </row>
    <row r="139" spans="1:7" ht="15.75" customHeight="1">
      <c r="A139" s="126" t="str">
        <f t="shared" si="23"/>
        <v>90分~94分人數</v>
      </c>
      <c r="B139" s="127"/>
      <c r="C139" s="100">
        <f t="shared" si="23"/>
        <v>0</v>
      </c>
      <c r="D139" s="100">
        <f t="shared" si="23"/>
        <v>0</v>
      </c>
      <c r="E139" s="13"/>
      <c r="F139" s="46"/>
      <c r="G139" s="46"/>
    </row>
    <row r="140" spans="1:7" ht="15.75" customHeight="1">
      <c r="A140" s="126" t="str">
        <f t="shared" si="23"/>
        <v>85分~89分人數</v>
      </c>
      <c r="B140" s="127"/>
      <c r="C140" s="100">
        <f t="shared" si="23"/>
        <v>0</v>
      </c>
      <c r="D140" s="100">
        <f t="shared" si="23"/>
        <v>0</v>
      </c>
      <c r="E140" s="13"/>
      <c r="F140" s="46"/>
      <c r="G140" s="46"/>
    </row>
    <row r="141" spans="1:7" ht="15.75" customHeight="1">
      <c r="A141" s="126" t="str">
        <f t="shared" si="23"/>
        <v>80分~84分人數</v>
      </c>
      <c r="B141" s="127"/>
      <c r="C141" s="100">
        <f t="shared" si="23"/>
        <v>0</v>
      </c>
      <c r="D141" s="100">
        <f t="shared" si="23"/>
        <v>0</v>
      </c>
      <c r="E141" s="13"/>
      <c r="F141" s="46"/>
      <c r="G141" s="46"/>
    </row>
    <row r="142" spans="1:8" ht="15.75" customHeight="1">
      <c r="A142" s="126" t="str">
        <f t="shared" si="23"/>
        <v>79分以下人數</v>
      </c>
      <c r="B142" s="127"/>
      <c r="C142" s="100">
        <f t="shared" si="23"/>
        <v>0</v>
      </c>
      <c r="D142" s="100">
        <f t="shared" si="23"/>
        <v>0</v>
      </c>
      <c r="E142" s="13"/>
      <c r="F142" s="13" t="s">
        <v>22</v>
      </c>
      <c r="G142" s="42"/>
      <c r="H142" s="42"/>
    </row>
    <row r="144" spans="1:8" ht="16.5">
      <c r="A144" s="125" t="str">
        <f>A1</f>
        <v>花蓮縣玉里鎮中城國民小學106學年度第1學期</v>
      </c>
      <c r="B144" s="125"/>
      <c r="C144" s="125"/>
      <c r="D144" s="125"/>
      <c r="E144" s="125"/>
      <c r="F144" s="125" t="s">
        <v>25</v>
      </c>
      <c r="G144" s="125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 aca="true" t="shared" si="24" ref="A146:F146">A3</f>
        <v>座號</v>
      </c>
      <c r="B146" s="18" t="str">
        <f t="shared" si="24"/>
        <v>姓名</v>
      </c>
      <c r="C146" s="18" t="str">
        <f t="shared" si="24"/>
        <v>國語</v>
      </c>
      <c r="D146" s="18" t="str">
        <f t="shared" si="24"/>
        <v>數學</v>
      </c>
      <c r="E146" s="18" t="str">
        <f t="shared" si="24"/>
        <v>總分</v>
      </c>
      <c r="F146" s="18" t="str">
        <f t="shared" si="24"/>
        <v>平均</v>
      </c>
      <c r="G146" s="93"/>
      <c r="H146" s="93"/>
    </row>
    <row r="147" spans="1:6" ht="16.5">
      <c r="A147" s="19">
        <f>'第二次考查'!A20</f>
        <v>14</v>
      </c>
      <c r="B147" s="31">
        <f>'第二次考查'!B20</f>
        <v>0</v>
      </c>
      <c r="C147" s="19">
        <f>'第二次考查'!C20</f>
        <v>0</v>
      </c>
      <c r="D147" s="19">
        <f>'第二次考查'!D20</f>
        <v>0</v>
      </c>
      <c r="E147" s="19">
        <f>'第二次考查'!H20</f>
        <v>0</v>
      </c>
      <c r="F147" s="25">
        <f>'第二次考查'!I20</f>
        <v>0</v>
      </c>
    </row>
    <row r="148" spans="2:4" ht="16.5">
      <c r="B148" s="13" t="s">
        <v>17</v>
      </c>
      <c r="C148" s="98" t="e">
        <f>C5</f>
        <v>#DIV/0!</v>
      </c>
      <c r="D148" s="98" t="e">
        <f>D5</f>
        <v>#DIV/0!</v>
      </c>
    </row>
    <row r="149" spans="1:4" ht="15.75" customHeight="1">
      <c r="A149" s="126" t="str">
        <f aca="true" t="shared" si="25" ref="A149:D153">A6</f>
        <v>95分~100分人數</v>
      </c>
      <c r="B149" s="127"/>
      <c r="C149" s="99">
        <f t="shared" si="25"/>
        <v>0</v>
      </c>
      <c r="D149" s="99">
        <f t="shared" si="25"/>
        <v>0</v>
      </c>
    </row>
    <row r="150" spans="1:4" ht="15.75" customHeight="1">
      <c r="A150" s="126" t="str">
        <f t="shared" si="25"/>
        <v>90分~94分人數</v>
      </c>
      <c r="B150" s="127"/>
      <c r="C150" s="99">
        <f t="shared" si="25"/>
        <v>0</v>
      </c>
      <c r="D150" s="99">
        <f t="shared" si="25"/>
        <v>0</v>
      </c>
    </row>
    <row r="151" spans="1:4" ht="15.75" customHeight="1">
      <c r="A151" s="126" t="str">
        <f t="shared" si="25"/>
        <v>85分~89分人數</v>
      </c>
      <c r="B151" s="127"/>
      <c r="C151" s="99">
        <f t="shared" si="25"/>
        <v>0</v>
      </c>
      <c r="D151" s="99">
        <f t="shared" si="25"/>
        <v>0</v>
      </c>
    </row>
    <row r="152" spans="1:4" ht="15.75" customHeight="1">
      <c r="A152" s="126" t="str">
        <f t="shared" si="25"/>
        <v>80分~84分人數</v>
      </c>
      <c r="B152" s="127"/>
      <c r="C152" s="99">
        <f t="shared" si="25"/>
        <v>0</v>
      </c>
      <c r="D152" s="99">
        <f t="shared" si="25"/>
        <v>0</v>
      </c>
    </row>
    <row r="153" spans="1:8" ht="15.75" customHeight="1">
      <c r="A153" s="126" t="str">
        <f t="shared" si="25"/>
        <v>79分以下人數</v>
      </c>
      <c r="B153" s="127"/>
      <c r="C153" s="99">
        <f t="shared" si="25"/>
        <v>0</v>
      </c>
      <c r="D153" s="99">
        <f t="shared" si="25"/>
        <v>0</v>
      </c>
      <c r="F153" s="13" t="s">
        <v>22</v>
      </c>
      <c r="G153" s="42"/>
      <c r="H153" s="42"/>
    </row>
    <row r="155" spans="1:8" ht="16.5">
      <c r="A155" s="125" t="str">
        <f>A1</f>
        <v>花蓮縣玉里鎮中城國民小學106學年度第1學期</v>
      </c>
      <c r="B155" s="125"/>
      <c r="C155" s="125"/>
      <c r="D155" s="125"/>
      <c r="E155" s="125"/>
      <c r="F155" s="125" t="s">
        <v>25</v>
      </c>
      <c r="G155" s="125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 aca="true" t="shared" si="26" ref="A157:F157">A3</f>
        <v>座號</v>
      </c>
      <c r="B157" s="18" t="str">
        <f t="shared" si="26"/>
        <v>姓名</v>
      </c>
      <c r="C157" s="18" t="str">
        <f t="shared" si="26"/>
        <v>國語</v>
      </c>
      <c r="D157" s="18" t="str">
        <f t="shared" si="26"/>
        <v>數學</v>
      </c>
      <c r="E157" s="18" t="str">
        <f t="shared" si="26"/>
        <v>總分</v>
      </c>
      <c r="F157" s="18" t="str">
        <f t="shared" si="26"/>
        <v>平均</v>
      </c>
      <c r="G157" s="93"/>
      <c r="H157" s="93"/>
    </row>
    <row r="158" spans="1:6" ht="16.5">
      <c r="A158" s="19">
        <f>'第二次考查'!A21</f>
        <v>15</v>
      </c>
      <c r="B158" s="31">
        <f>'第二次考查'!B21</f>
        <v>0</v>
      </c>
      <c r="C158" s="19">
        <f>'第二次考查'!C21</f>
        <v>0</v>
      </c>
      <c r="D158" s="19">
        <f>'第二次考查'!D21</f>
        <v>0</v>
      </c>
      <c r="E158" s="19">
        <f>'第二次考查'!H21</f>
        <v>0</v>
      </c>
      <c r="F158" s="25">
        <f>'第二次考查'!I21</f>
        <v>0</v>
      </c>
    </row>
    <row r="159" spans="2:4" ht="16.5">
      <c r="B159" s="13" t="s">
        <v>17</v>
      </c>
      <c r="C159" s="98" t="e">
        <f>C5</f>
        <v>#DIV/0!</v>
      </c>
      <c r="D159" s="98" t="e">
        <f>D5</f>
        <v>#DIV/0!</v>
      </c>
    </row>
    <row r="160" spans="1:4" ht="15.75" customHeight="1">
      <c r="A160" s="126" t="str">
        <f aca="true" t="shared" si="27" ref="A160:D164">A6</f>
        <v>95分~100分人數</v>
      </c>
      <c r="B160" s="127"/>
      <c r="C160" s="100">
        <f t="shared" si="27"/>
        <v>0</v>
      </c>
      <c r="D160" s="100">
        <f t="shared" si="27"/>
        <v>0</v>
      </c>
    </row>
    <row r="161" spans="1:7" ht="15.75" customHeight="1">
      <c r="A161" s="126" t="str">
        <f t="shared" si="27"/>
        <v>90分~94分人數</v>
      </c>
      <c r="B161" s="127"/>
      <c r="C161" s="100">
        <f t="shared" si="27"/>
        <v>0</v>
      </c>
      <c r="D161" s="100">
        <f t="shared" si="27"/>
        <v>0</v>
      </c>
      <c r="E161" s="13"/>
      <c r="F161" s="46"/>
      <c r="G161" s="46"/>
    </row>
    <row r="162" spans="1:7" ht="15.75" customHeight="1">
      <c r="A162" s="126" t="str">
        <f t="shared" si="27"/>
        <v>85分~89分人數</v>
      </c>
      <c r="B162" s="127"/>
      <c r="C162" s="100">
        <f t="shared" si="27"/>
        <v>0</v>
      </c>
      <c r="D162" s="100">
        <f t="shared" si="27"/>
        <v>0</v>
      </c>
      <c r="E162" s="13"/>
      <c r="F162" s="46"/>
      <c r="G162" s="46"/>
    </row>
    <row r="163" spans="1:7" ht="15.75" customHeight="1">
      <c r="A163" s="126" t="str">
        <f t="shared" si="27"/>
        <v>80分~84分人數</v>
      </c>
      <c r="B163" s="127"/>
      <c r="C163" s="100">
        <f t="shared" si="27"/>
        <v>0</v>
      </c>
      <c r="D163" s="100">
        <f t="shared" si="27"/>
        <v>0</v>
      </c>
      <c r="E163" s="13"/>
      <c r="F163" s="46"/>
      <c r="G163" s="46"/>
    </row>
    <row r="164" spans="1:8" ht="15.75" customHeight="1">
      <c r="A164" s="126" t="str">
        <f t="shared" si="27"/>
        <v>79分以下人數</v>
      </c>
      <c r="B164" s="127"/>
      <c r="C164" s="100">
        <f t="shared" si="27"/>
        <v>0</v>
      </c>
      <c r="D164" s="100">
        <f t="shared" si="27"/>
        <v>0</v>
      </c>
      <c r="E164" s="13"/>
      <c r="F164" s="13" t="s">
        <v>22</v>
      </c>
      <c r="G164" s="42"/>
      <c r="H164" s="42"/>
    </row>
    <row r="165" spans="1:8" ht="15.75" customHeight="1">
      <c r="A165" s="94"/>
      <c r="B165" s="95"/>
      <c r="C165" s="1"/>
      <c r="D165" s="1"/>
      <c r="E165" s="13"/>
      <c r="F165" s="13"/>
      <c r="G165" s="46"/>
      <c r="H165" s="46"/>
    </row>
    <row r="166" spans="1:8" ht="16.5">
      <c r="A166" s="125" t="str">
        <f>A1</f>
        <v>花蓮縣玉里鎮中城國民小學106學年度第1學期</v>
      </c>
      <c r="B166" s="125"/>
      <c r="C166" s="125"/>
      <c r="D166" s="125"/>
      <c r="E166" s="125"/>
      <c r="F166" s="125" t="s">
        <v>25</v>
      </c>
      <c r="G166" s="125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 aca="true" t="shared" si="28" ref="A168:F168">A3</f>
        <v>座號</v>
      </c>
      <c r="B168" s="18" t="str">
        <f t="shared" si="28"/>
        <v>姓名</v>
      </c>
      <c r="C168" s="18" t="str">
        <f t="shared" si="28"/>
        <v>國語</v>
      </c>
      <c r="D168" s="18" t="str">
        <f t="shared" si="28"/>
        <v>數學</v>
      </c>
      <c r="E168" s="18" t="str">
        <f t="shared" si="28"/>
        <v>總分</v>
      </c>
      <c r="F168" s="18" t="str">
        <f t="shared" si="28"/>
        <v>平均</v>
      </c>
      <c r="G168" s="93"/>
      <c r="H168" s="93"/>
    </row>
    <row r="169" spans="1:6" ht="16.5">
      <c r="A169" s="19">
        <f>'第二次考查'!A22</f>
        <v>16</v>
      </c>
      <c r="B169" s="31">
        <f>'第二次考查'!B22</f>
        <v>0</v>
      </c>
      <c r="C169" s="19">
        <f>'第二次考查'!C22</f>
        <v>0</v>
      </c>
      <c r="D169" s="19">
        <f>'第二次考查'!D22</f>
        <v>0</v>
      </c>
      <c r="E169" s="19">
        <f>'第二次考查'!H22</f>
        <v>0</v>
      </c>
      <c r="F169" s="25">
        <f>'第二次考查'!I22</f>
        <v>0</v>
      </c>
    </row>
    <row r="170" spans="2:4" ht="16.5">
      <c r="B170" s="13" t="s">
        <v>17</v>
      </c>
      <c r="C170" s="98" t="e">
        <f>C5</f>
        <v>#DIV/0!</v>
      </c>
      <c r="D170" s="98" t="e">
        <f>D5</f>
        <v>#DIV/0!</v>
      </c>
    </row>
    <row r="171" spans="1:4" ht="15.75" customHeight="1">
      <c r="A171" s="126" t="str">
        <f aca="true" t="shared" si="29" ref="A171:D175">A6</f>
        <v>95分~100分人數</v>
      </c>
      <c r="B171" s="127"/>
      <c r="C171" s="100">
        <f t="shared" si="29"/>
        <v>0</v>
      </c>
      <c r="D171" s="100">
        <f t="shared" si="29"/>
        <v>0</v>
      </c>
    </row>
    <row r="172" spans="1:7" ht="15.75" customHeight="1">
      <c r="A172" s="126" t="str">
        <f t="shared" si="29"/>
        <v>90分~94分人數</v>
      </c>
      <c r="B172" s="127"/>
      <c r="C172" s="100">
        <f t="shared" si="29"/>
        <v>0</v>
      </c>
      <c r="D172" s="100">
        <f t="shared" si="29"/>
        <v>0</v>
      </c>
      <c r="E172" s="13"/>
      <c r="F172" s="46"/>
      <c r="G172" s="46"/>
    </row>
    <row r="173" spans="1:7" ht="15.75" customHeight="1">
      <c r="A173" s="126" t="str">
        <f t="shared" si="29"/>
        <v>85分~89分人數</v>
      </c>
      <c r="B173" s="127"/>
      <c r="C173" s="100">
        <f t="shared" si="29"/>
        <v>0</v>
      </c>
      <c r="D173" s="100">
        <f t="shared" si="29"/>
        <v>0</v>
      </c>
      <c r="E173" s="13"/>
      <c r="F173" s="46"/>
      <c r="G173" s="46"/>
    </row>
    <row r="174" spans="1:7" ht="15.75" customHeight="1">
      <c r="A174" s="126" t="str">
        <f t="shared" si="29"/>
        <v>80分~84分人數</v>
      </c>
      <c r="B174" s="127"/>
      <c r="C174" s="100">
        <f t="shared" si="29"/>
        <v>0</v>
      </c>
      <c r="D174" s="100">
        <f t="shared" si="29"/>
        <v>0</v>
      </c>
      <c r="E174" s="13"/>
      <c r="F174" s="46"/>
      <c r="G174" s="46"/>
    </row>
    <row r="175" spans="1:8" ht="15.75" customHeight="1">
      <c r="A175" s="126" t="str">
        <f t="shared" si="29"/>
        <v>79分以下人數</v>
      </c>
      <c r="B175" s="127"/>
      <c r="C175" s="100">
        <f t="shared" si="29"/>
        <v>0</v>
      </c>
      <c r="D175" s="100">
        <f t="shared" si="29"/>
        <v>0</v>
      </c>
      <c r="E175" s="13"/>
      <c r="F175" s="13" t="s">
        <v>22</v>
      </c>
      <c r="G175" s="42"/>
      <c r="H175" s="42"/>
    </row>
    <row r="176" spans="3:4" ht="16.5">
      <c r="C176" s="46"/>
      <c r="D176" s="46"/>
    </row>
    <row r="177" spans="1:8" ht="16.5">
      <c r="A177" s="125" t="str">
        <f>A1</f>
        <v>花蓮縣玉里鎮中城國民小學106學年度第1學期</v>
      </c>
      <c r="B177" s="125"/>
      <c r="C177" s="125"/>
      <c r="D177" s="125"/>
      <c r="E177" s="125"/>
      <c r="F177" s="125" t="s">
        <v>25</v>
      </c>
      <c r="G177" s="125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 aca="true" t="shared" si="30" ref="A179:F179">A3</f>
        <v>座號</v>
      </c>
      <c r="B179" s="18" t="str">
        <f t="shared" si="30"/>
        <v>姓名</v>
      </c>
      <c r="C179" s="18" t="str">
        <f t="shared" si="30"/>
        <v>國語</v>
      </c>
      <c r="D179" s="18" t="str">
        <f t="shared" si="30"/>
        <v>數學</v>
      </c>
      <c r="E179" s="18" t="str">
        <f t="shared" si="30"/>
        <v>總分</v>
      </c>
      <c r="F179" s="18" t="str">
        <f t="shared" si="30"/>
        <v>平均</v>
      </c>
      <c r="G179" s="93"/>
      <c r="H179" s="93"/>
    </row>
    <row r="180" spans="1:6" ht="16.5">
      <c r="A180" s="19">
        <f>'第二次考查'!A23</f>
        <v>17</v>
      </c>
      <c r="B180" s="31">
        <f>'第二次考查'!B23</f>
        <v>0</v>
      </c>
      <c r="C180" s="19">
        <f>'第二次考查'!C23</f>
        <v>0</v>
      </c>
      <c r="D180" s="19">
        <f>'第二次考查'!D23</f>
        <v>0</v>
      </c>
      <c r="E180" s="19">
        <f>'第二次考查'!H23</f>
        <v>0</v>
      </c>
      <c r="F180" s="25">
        <f>'第二次考查'!I23</f>
        <v>0</v>
      </c>
    </row>
    <row r="181" spans="2:4" ht="16.5">
      <c r="B181" s="13" t="s">
        <v>17</v>
      </c>
      <c r="C181" s="98" t="e">
        <f>C5</f>
        <v>#DIV/0!</v>
      </c>
      <c r="D181" s="98" t="e">
        <f>D5</f>
        <v>#DIV/0!</v>
      </c>
    </row>
    <row r="182" spans="1:4" ht="15.75" customHeight="1">
      <c r="A182" s="126" t="str">
        <f aca="true" t="shared" si="31" ref="A182:D186">A6</f>
        <v>95分~100分人數</v>
      </c>
      <c r="B182" s="127"/>
      <c r="C182" s="100">
        <f t="shared" si="31"/>
        <v>0</v>
      </c>
      <c r="D182" s="100">
        <f t="shared" si="31"/>
        <v>0</v>
      </c>
    </row>
    <row r="183" spans="1:7" ht="15.75" customHeight="1">
      <c r="A183" s="126" t="str">
        <f t="shared" si="31"/>
        <v>90分~94分人數</v>
      </c>
      <c r="B183" s="127"/>
      <c r="C183" s="100">
        <f t="shared" si="31"/>
        <v>0</v>
      </c>
      <c r="D183" s="100">
        <f t="shared" si="31"/>
        <v>0</v>
      </c>
      <c r="E183" s="13"/>
      <c r="F183" s="46"/>
      <c r="G183" s="46"/>
    </row>
    <row r="184" spans="1:7" ht="15.75" customHeight="1">
      <c r="A184" s="126" t="str">
        <f t="shared" si="31"/>
        <v>85分~89分人數</v>
      </c>
      <c r="B184" s="127"/>
      <c r="C184" s="100">
        <f t="shared" si="31"/>
        <v>0</v>
      </c>
      <c r="D184" s="100">
        <f t="shared" si="31"/>
        <v>0</v>
      </c>
      <c r="E184" s="13"/>
      <c r="F184" s="46"/>
      <c r="G184" s="46"/>
    </row>
    <row r="185" spans="1:7" ht="15.75" customHeight="1">
      <c r="A185" s="126" t="str">
        <f t="shared" si="31"/>
        <v>80分~84分人數</v>
      </c>
      <c r="B185" s="127"/>
      <c r="C185" s="100">
        <f t="shared" si="31"/>
        <v>0</v>
      </c>
      <c r="D185" s="100">
        <f t="shared" si="31"/>
        <v>0</v>
      </c>
      <c r="E185" s="13"/>
      <c r="F185" s="46"/>
      <c r="G185" s="46"/>
    </row>
    <row r="186" spans="1:8" ht="15.75" customHeight="1">
      <c r="A186" s="126" t="str">
        <f t="shared" si="31"/>
        <v>79分以下人數</v>
      </c>
      <c r="B186" s="127"/>
      <c r="C186" s="100">
        <f t="shared" si="31"/>
        <v>0</v>
      </c>
      <c r="D186" s="100">
        <f t="shared" si="31"/>
        <v>0</v>
      </c>
      <c r="E186" s="13"/>
      <c r="F186" s="13" t="s">
        <v>22</v>
      </c>
      <c r="G186" s="42"/>
      <c r="H186" s="42"/>
    </row>
    <row r="188" spans="1:8" ht="16.5">
      <c r="A188" s="125" t="str">
        <f>A1</f>
        <v>花蓮縣玉里鎮中城國民小學106學年度第1學期</v>
      </c>
      <c r="B188" s="125"/>
      <c r="C188" s="125"/>
      <c r="D188" s="125"/>
      <c r="E188" s="125"/>
      <c r="F188" s="125" t="s">
        <v>25</v>
      </c>
      <c r="G188" s="125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 aca="true" t="shared" si="32" ref="A190:F190">A3</f>
        <v>座號</v>
      </c>
      <c r="B190" s="18" t="str">
        <f t="shared" si="32"/>
        <v>姓名</v>
      </c>
      <c r="C190" s="18" t="str">
        <f t="shared" si="32"/>
        <v>國語</v>
      </c>
      <c r="D190" s="18" t="str">
        <f t="shared" si="32"/>
        <v>數學</v>
      </c>
      <c r="E190" s="18" t="str">
        <f t="shared" si="32"/>
        <v>總分</v>
      </c>
      <c r="F190" s="18" t="str">
        <f t="shared" si="32"/>
        <v>平均</v>
      </c>
      <c r="G190" s="93"/>
      <c r="H190" s="93"/>
    </row>
    <row r="191" spans="1:6" ht="16.5">
      <c r="A191" s="19">
        <f>'第二次考查'!A24</f>
        <v>18</v>
      </c>
      <c r="B191" s="31">
        <f>'第二次考查'!B24</f>
        <v>0</v>
      </c>
      <c r="C191" s="19">
        <f>'第二次考查'!C24</f>
        <v>0</v>
      </c>
      <c r="D191" s="19">
        <f>'第二次考查'!D24</f>
        <v>0</v>
      </c>
      <c r="E191" s="19">
        <f>'第二次考查'!H24</f>
        <v>0</v>
      </c>
      <c r="F191" s="25">
        <f>'第二次考查'!I24</f>
        <v>0</v>
      </c>
    </row>
    <row r="192" spans="2:4" ht="16.5">
      <c r="B192" s="13" t="s">
        <v>17</v>
      </c>
      <c r="C192" s="98" t="e">
        <f>C5</f>
        <v>#DIV/0!</v>
      </c>
      <c r="D192" s="98" t="e">
        <f>D5</f>
        <v>#DIV/0!</v>
      </c>
    </row>
    <row r="193" spans="1:4" ht="15.75" customHeight="1">
      <c r="A193" s="126" t="str">
        <f aca="true" t="shared" si="33" ref="A193:D197">A6</f>
        <v>95分~100分人數</v>
      </c>
      <c r="B193" s="127"/>
      <c r="C193" s="100">
        <f t="shared" si="33"/>
        <v>0</v>
      </c>
      <c r="D193" s="100">
        <f t="shared" si="33"/>
        <v>0</v>
      </c>
    </row>
    <row r="194" spans="1:7" ht="15.75" customHeight="1">
      <c r="A194" s="126" t="str">
        <f t="shared" si="33"/>
        <v>90分~94分人數</v>
      </c>
      <c r="B194" s="127"/>
      <c r="C194" s="100">
        <f t="shared" si="33"/>
        <v>0</v>
      </c>
      <c r="D194" s="100">
        <f t="shared" si="33"/>
        <v>0</v>
      </c>
      <c r="E194" s="13"/>
      <c r="F194" s="46"/>
      <c r="G194" s="46"/>
    </row>
    <row r="195" spans="1:7" ht="15.75" customHeight="1">
      <c r="A195" s="126" t="str">
        <f t="shared" si="33"/>
        <v>85分~89分人數</v>
      </c>
      <c r="B195" s="127"/>
      <c r="C195" s="100">
        <f t="shared" si="33"/>
        <v>0</v>
      </c>
      <c r="D195" s="100">
        <f t="shared" si="33"/>
        <v>0</v>
      </c>
      <c r="E195" s="13"/>
      <c r="F195" s="46"/>
      <c r="G195" s="46"/>
    </row>
    <row r="196" spans="1:7" ht="15.75" customHeight="1">
      <c r="A196" s="126" t="str">
        <f t="shared" si="33"/>
        <v>80分~84分人數</v>
      </c>
      <c r="B196" s="127"/>
      <c r="C196" s="100">
        <f t="shared" si="33"/>
        <v>0</v>
      </c>
      <c r="D196" s="100">
        <f t="shared" si="33"/>
        <v>0</v>
      </c>
      <c r="E196" s="13"/>
      <c r="F196" s="46"/>
      <c r="G196" s="46"/>
    </row>
    <row r="197" spans="1:8" ht="15.75" customHeight="1">
      <c r="A197" s="126" t="str">
        <f t="shared" si="33"/>
        <v>79分以下人數</v>
      </c>
      <c r="B197" s="127"/>
      <c r="C197" s="100">
        <f t="shared" si="33"/>
        <v>0</v>
      </c>
      <c r="D197" s="100">
        <f t="shared" si="33"/>
        <v>0</v>
      </c>
      <c r="E197" s="13"/>
      <c r="F197" s="13" t="s">
        <v>22</v>
      </c>
      <c r="G197" s="42"/>
      <c r="H197" s="42"/>
    </row>
    <row r="199" spans="1:8" ht="16.5">
      <c r="A199" s="125" t="str">
        <f>A1</f>
        <v>花蓮縣玉里鎮中城國民小學106學年度第1學期</v>
      </c>
      <c r="B199" s="125"/>
      <c r="C199" s="125"/>
      <c r="D199" s="125"/>
      <c r="E199" s="125"/>
      <c r="F199" s="125" t="s">
        <v>25</v>
      </c>
      <c r="G199" s="125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 aca="true" t="shared" si="34" ref="A201:F201">A3</f>
        <v>座號</v>
      </c>
      <c r="B201" s="18" t="str">
        <f t="shared" si="34"/>
        <v>姓名</v>
      </c>
      <c r="C201" s="18" t="str">
        <f t="shared" si="34"/>
        <v>國語</v>
      </c>
      <c r="D201" s="18" t="str">
        <f t="shared" si="34"/>
        <v>數學</v>
      </c>
      <c r="E201" s="18" t="str">
        <f t="shared" si="34"/>
        <v>總分</v>
      </c>
      <c r="F201" s="18" t="str">
        <f t="shared" si="34"/>
        <v>平均</v>
      </c>
      <c r="G201" s="93"/>
      <c r="H201" s="93"/>
    </row>
    <row r="202" spans="1:6" ht="16.5">
      <c r="A202" s="19">
        <f>'第二次考查'!A25</f>
        <v>19</v>
      </c>
      <c r="B202" s="31">
        <f>'第二次考查'!B25</f>
        <v>0</v>
      </c>
      <c r="C202" s="19">
        <f>'第二次考查'!C25</f>
        <v>0</v>
      </c>
      <c r="D202" s="19">
        <f>'第二次考查'!D25</f>
        <v>0</v>
      </c>
      <c r="E202" s="19">
        <f>'第二次考查'!H25</f>
        <v>0</v>
      </c>
      <c r="F202" s="25">
        <f>'第二次考查'!I25</f>
        <v>0</v>
      </c>
    </row>
    <row r="203" spans="2:4" ht="16.5">
      <c r="B203" s="13" t="s">
        <v>17</v>
      </c>
      <c r="C203" s="98" t="e">
        <f>C5</f>
        <v>#DIV/0!</v>
      </c>
      <c r="D203" s="98" t="e">
        <f>D5</f>
        <v>#DIV/0!</v>
      </c>
    </row>
    <row r="204" spans="1:4" ht="15.75" customHeight="1">
      <c r="A204" s="126" t="str">
        <f aca="true" t="shared" si="35" ref="A204:D208">A6</f>
        <v>95分~100分人數</v>
      </c>
      <c r="B204" s="127"/>
      <c r="C204" s="100">
        <f t="shared" si="35"/>
        <v>0</v>
      </c>
      <c r="D204" s="100">
        <f t="shared" si="35"/>
        <v>0</v>
      </c>
    </row>
    <row r="205" spans="1:7" ht="15.75" customHeight="1">
      <c r="A205" s="126" t="str">
        <f t="shared" si="35"/>
        <v>90分~94分人數</v>
      </c>
      <c r="B205" s="127"/>
      <c r="C205" s="100">
        <f t="shared" si="35"/>
        <v>0</v>
      </c>
      <c r="D205" s="100">
        <f t="shared" si="35"/>
        <v>0</v>
      </c>
      <c r="E205" s="13"/>
      <c r="F205" s="46"/>
      <c r="G205" s="46"/>
    </row>
    <row r="206" spans="1:7" ht="15.75" customHeight="1">
      <c r="A206" s="126" t="str">
        <f t="shared" si="35"/>
        <v>85分~89分人數</v>
      </c>
      <c r="B206" s="127"/>
      <c r="C206" s="100">
        <f t="shared" si="35"/>
        <v>0</v>
      </c>
      <c r="D206" s="100">
        <f t="shared" si="35"/>
        <v>0</v>
      </c>
      <c r="E206" s="13"/>
      <c r="F206" s="46"/>
      <c r="G206" s="46"/>
    </row>
    <row r="207" spans="1:7" ht="15.75" customHeight="1">
      <c r="A207" s="126" t="str">
        <f t="shared" si="35"/>
        <v>80分~84分人數</v>
      </c>
      <c r="B207" s="127"/>
      <c r="C207" s="100">
        <f t="shared" si="35"/>
        <v>0</v>
      </c>
      <c r="D207" s="100">
        <f t="shared" si="35"/>
        <v>0</v>
      </c>
      <c r="E207" s="13"/>
      <c r="F207" s="46"/>
      <c r="G207" s="46"/>
    </row>
    <row r="208" spans="1:8" ht="15.75" customHeight="1">
      <c r="A208" s="126" t="str">
        <f t="shared" si="35"/>
        <v>79分以下人數</v>
      </c>
      <c r="B208" s="127"/>
      <c r="C208" s="100">
        <f t="shared" si="35"/>
        <v>0</v>
      </c>
      <c r="D208" s="100">
        <f t="shared" si="35"/>
        <v>0</v>
      </c>
      <c r="E208" s="13"/>
      <c r="F208" s="13" t="s">
        <v>22</v>
      </c>
      <c r="G208" s="42"/>
      <c r="H208" s="42"/>
    </row>
    <row r="210" spans="1:8" ht="16.5">
      <c r="A210" s="125" t="str">
        <f>A1</f>
        <v>花蓮縣玉里鎮中城國民小學106學年度第1學期</v>
      </c>
      <c r="B210" s="125"/>
      <c r="C210" s="125"/>
      <c r="D210" s="125"/>
      <c r="E210" s="125"/>
      <c r="F210" s="125" t="s">
        <v>25</v>
      </c>
      <c r="G210" s="125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 aca="true" t="shared" si="36" ref="A212:F212">A3</f>
        <v>座號</v>
      </c>
      <c r="B212" s="18" t="str">
        <f t="shared" si="36"/>
        <v>姓名</v>
      </c>
      <c r="C212" s="18" t="str">
        <f t="shared" si="36"/>
        <v>國語</v>
      </c>
      <c r="D212" s="18" t="str">
        <f t="shared" si="36"/>
        <v>數學</v>
      </c>
      <c r="E212" s="18" t="str">
        <f t="shared" si="36"/>
        <v>總分</v>
      </c>
      <c r="F212" s="18" t="str">
        <f t="shared" si="36"/>
        <v>平均</v>
      </c>
      <c r="G212" s="93"/>
      <c r="H212" s="93"/>
    </row>
    <row r="213" spans="1:6" ht="16.5">
      <c r="A213" s="19">
        <f>'第二次考查'!A26</f>
        <v>20</v>
      </c>
      <c r="B213" s="31">
        <f>'第二次考查'!B26</f>
        <v>0</v>
      </c>
      <c r="C213" s="19">
        <f>'第二次考查'!C26</f>
        <v>0</v>
      </c>
      <c r="D213" s="19">
        <f>'第二次考查'!D26</f>
        <v>0</v>
      </c>
      <c r="E213" s="19">
        <f>'第二次考查'!H26</f>
        <v>0</v>
      </c>
      <c r="F213" s="25">
        <f>'第二次考查'!I26</f>
        <v>0</v>
      </c>
    </row>
    <row r="214" spans="2:4" ht="16.5">
      <c r="B214" s="13" t="s">
        <v>17</v>
      </c>
      <c r="C214" s="98" t="e">
        <f>C5</f>
        <v>#DIV/0!</v>
      </c>
      <c r="D214" s="98" t="e">
        <f>D5</f>
        <v>#DIV/0!</v>
      </c>
    </row>
    <row r="215" spans="1:4" ht="15.75" customHeight="1">
      <c r="A215" s="126" t="str">
        <f aca="true" t="shared" si="37" ref="A215:D219">A6</f>
        <v>95分~100分人數</v>
      </c>
      <c r="B215" s="127"/>
      <c r="C215" s="100">
        <f t="shared" si="37"/>
        <v>0</v>
      </c>
      <c r="D215" s="100">
        <f t="shared" si="37"/>
        <v>0</v>
      </c>
    </row>
    <row r="216" spans="1:7" ht="15.75" customHeight="1">
      <c r="A216" s="126" t="str">
        <f t="shared" si="37"/>
        <v>90分~94分人數</v>
      </c>
      <c r="B216" s="127"/>
      <c r="C216" s="100">
        <f t="shared" si="37"/>
        <v>0</v>
      </c>
      <c r="D216" s="100">
        <f t="shared" si="37"/>
        <v>0</v>
      </c>
      <c r="E216" s="13"/>
      <c r="F216" s="46"/>
      <c r="G216" s="46"/>
    </row>
    <row r="217" spans="1:7" ht="15.75" customHeight="1">
      <c r="A217" s="126" t="str">
        <f t="shared" si="37"/>
        <v>85分~89分人數</v>
      </c>
      <c r="B217" s="127"/>
      <c r="C217" s="100">
        <f t="shared" si="37"/>
        <v>0</v>
      </c>
      <c r="D217" s="100">
        <f t="shared" si="37"/>
        <v>0</v>
      </c>
      <c r="E217" s="13"/>
      <c r="F217" s="46"/>
      <c r="G217" s="46"/>
    </row>
    <row r="218" spans="1:7" ht="15.75" customHeight="1">
      <c r="A218" s="126" t="str">
        <f t="shared" si="37"/>
        <v>80分~84分人數</v>
      </c>
      <c r="B218" s="127"/>
      <c r="C218" s="100">
        <f t="shared" si="37"/>
        <v>0</v>
      </c>
      <c r="D218" s="100">
        <f t="shared" si="37"/>
        <v>0</v>
      </c>
      <c r="E218" s="13"/>
      <c r="F218" s="46"/>
      <c r="G218" s="46"/>
    </row>
    <row r="219" spans="1:8" ht="15.75" customHeight="1">
      <c r="A219" s="126" t="str">
        <f t="shared" si="37"/>
        <v>79分以下人數</v>
      </c>
      <c r="B219" s="127"/>
      <c r="C219" s="100">
        <f t="shared" si="37"/>
        <v>0</v>
      </c>
      <c r="D219" s="100">
        <f t="shared" si="37"/>
        <v>0</v>
      </c>
      <c r="E219" s="13"/>
      <c r="F219" s="13" t="s">
        <v>22</v>
      </c>
      <c r="G219" s="42"/>
      <c r="H219" s="42"/>
    </row>
    <row r="220" spans="1:8" ht="15.75" customHeight="1">
      <c r="A220" s="94"/>
      <c r="B220" s="95"/>
      <c r="C220" s="1"/>
      <c r="D220" s="1"/>
      <c r="E220" s="13"/>
      <c r="F220" s="13"/>
      <c r="G220" s="46"/>
      <c r="H220" s="46"/>
    </row>
    <row r="221" spans="1:8" ht="16.5">
      <c r="A221" s="125" t="str">
        <f>A1</f>
        <v>花蓮縣玉里鎮中城國民小學106學年度第1學期</v>
      </c>
      <c r="B221" s="125"/>
      <c r="C221" s="125"/>
      <c r="D221" s="125"/>
      <c r="E221" s="125"/>
      <c r="F221" s="125" t="s">
        <v>25</v>
      </c>
      <c r="G221" s="125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 aca="true" t="shared" si="38" ref="A223:F223">A3</f>
        <v>座號</v>
      </c>
      <c r="B223" s="18" t="str">
        <f t="shared" si="38"/>
        <v>姓名</v>
      </c>
      <c r="C223" s="18" t="str">
        <f t="shared" si="38"/>
        <v>國語</v>
      </c>
      <c r="D223" s="18" t="str">
        <f t="shared" si="38"/>
        <v>數學</v>
      </c>
      <c r="E223" s="18" t="str">
        <f t="shared" si="38"/>
        <v>總分</v>
      </c>
      <c r="F223" s="18" t="str">
        <f t="shared" si="38"/>
        <v>平均</v>
      </c>
      <c r="G223" s="93"/>
      <c r="H223" s="93"/>
    </row>
    <row r="224" spans="1:6" ht="16.5">
      <c r="A224" s="19">
        <f>'第二次考查'!A27</f>
        <v>21</v>
      </c>
      <c r="B224" s="31">
        <f>'第二次考查'!B27</f>
        <v>0</v>
      </c>
      <c r="C224" s="19">
        <f>'第二次考查'!C27</f>
        <v>0</v>
      </c>
      <c r="D224" s="19">
        <f>'第二次考查'!D27</f>
        <v>0</v>
      </c>
      <c r="E224" s="19">
        <f>'第二次考查'!H27</f>
        <v>0</v>
      </c>
      <c r="F224" s="25">
        <f>'第二次考查'!I27</f>
        <v>0</v>
      </c>
    </row>
    <row r="225" spans="2:4" ht="16.5">
      <c r="B225" s="13" t="s">
        <v>17</v>
      </c>
      <c r="C225" s="98" t="e">
        <f>C5</f>
        <v>#DIV/0!</v>
      </c>
      <c r="D225" s="98" t="e">
        <f>D5</f>
        <v>#DIV/0!</v>
      </c>
    </row>
    <row r="226" spans="1:4" ht="15.75" customHeight="1">
      <c r="A226" s="126" t="str">
        <f aca="true" t="shared" si="39" ref="A226:D230">A6</f>
        <v>95分~100分人數</v>
      </c>
      <c r="B226" s="127"/>
      <c r="C226" s="99">
        <f t="shared" si="39"/>
        <v>0</v>
      </c>
      <c r="D226" s="99">
        <f t="shared" si="39"/>
        <v>0</v>
      </c>
    </row>
    <row r="227" spans="1:4" ht="15.75" customHeight="1">
      <c r="A227" s="126" t="str">
        <f t="shared" si="39"/>
        <v>90分~94分人數</v>
      </c>
      <c r="B227" s="127"/>
      <c r="C227" s="99">
        <f t="shared" si="39"/>
        <v>0</v>
      </c>
      <c r="D227" s="99">
        <f t="shared" si="39"/>
        <v>0</v>
      </c>
    </row>
    <row r="228" spans="1:4" ht="15.75" customHeight="1">
      <c r="A228" s="126" t="str">
        <f t="shared" si="39"/>
        <v>85分~89分人數</v>
      </c>
      <c r="B228" s="127"/>
      <c r="C228" s="99">
        <f t="shared" si="39"/>
        <v>0</v>
      </c>
      <c r="D228" s="99">
        <f t="shared" si="39"/>
        <v>0</v>
      </c>
    </row>
    <row r="229" spans="1:4" ht="15.75" customHeight="1">
      <c r="A229" s="126" t="str">
        <f t="shared" si="39"/>
        <v>80分~84分人數</v>
      </c>
      <c r="B229" s="127"/>
      <c r="C229" s="99">
        <f t="shared" si="39"/>
        <v>0</v>
      </c>
      <c r="D229" s="99">
        <f t="shared" si="39"/>
        <v>0</v>
      </c>
    </row>
    <row r="230" spans="1:8" ht="15.75" customHeight="1">
      <c r="A230" s="126" t="str">
        <f t="shared" si="39"/>
        <v>79分以下人數</v>
      </c>
      <c r="B230" s="127"/>
      <c r="C230" s="99">
        <f t="shared" si="39"/>
        <v>0</v>
      </c>
      <c r="D230" s="99">
        <f t="shared" si="39"/>
        <v>0</v>
      </c>
      <c r="F230" s="13" t="s">
        <v>22</v>
      </c>
      <c r="G230" s="42"/>
      <c r="H230" s="42"/>
    </row>
    <row r="232" spans="1:8" ht="16.5">
      <c r="A232" s="125" t="str">
        <f>A1</f>
        <v>花蓮縣玉里鎮中城國民小學106學年度第1學期</v>
      </c>
      <c r="B232" s="125"/>
      <c r="C232" s="125"/>
      <c r="D232" s="125"/>
      <c r="E232" s="125"/>
      <c r="F232" s="125" t="s">
        <v>25</v>
      </c>
      <c r="G232" s="125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 aca="true" t="shared" si="40" ref="A234:F234">A3</f>
        <v>座號</v>
      </c>
      <c r="B234" s="18" t="str">
        <f t="shared" si="40"/>
        <v>姓名</v>
      </c>
      <c r="C234" s="18" t="str">
        <f t="shared" si="40"/>
        <v>國語</v>
      </c>
      <c r="D234" s="18" t="str">
        <f t="shared" si="40"/>
        <v>數學</v>
      </c>
      <c r="E234" s="18" t="str">
        <f t="shared" si="40"/>
        <v>總分</v>
      </c>
      <c r="F234" s="18" t="str">
        <f t="shared" si="40"/>
        <v>平均</v>
      </c>
      <c r="G234" s="93"/>
      <c r="H234" s="93"/>
    </row>
    <row r="235" spans="1:6" ht="16.5">
      <c r="A235" s="19">
        <f>'第二次考查'!A28</f>
        <v>22</v>
      </c>
      <c r="B235" s="31">
        <f>'第二次考查'!B28</f>
        <v>0</v>
      </c>
      <c r="C235" s="19">
        <f>'第二次考查'!C28</f>
        <v>0</v>
      </c>
      <c r="D235" s="19">
        <f>'第二次考查'!D28</f>
        <v>0</v>
      </c>
      <c r="E235" s="19">
        <f>'第二次考查'!H28</f>
        <v>0</v>
      </c>
      <c r="F235" s="25">
        <f>'第二次考查'!I28</f>
        <v>0</v>
      </c>
    </row>
    <row r="236" spans="2:4" ht="16.5">
      <c r="B236" s="13" t="s">
        <v>17</v>
      </c>
      <c r="C236" s="98" t="e">
        <f>C5</f>
        <v>#DIV/0!</v>
      </c>
      <c r="D236" s="98" t="e">
        <f>D5</f>
        <v>#DIV/0!</v>
      </c>
    </row>
    <row r="237" spans="1:4" ht="15.75" customHeight="1">
      <c r="A237" s="126" t="str">
        <f aca="true" t="shared" si="41" ref="A237:D241">A6</f>
        <v>95分~100分人數</v>
      </c>
      <c r="B237" s="127"/>
      <c r="C237" s="100">
        <f t="shared" si="41"/>
        <v>0</v>
      </c>
      <c r="D237" s="100">
        <f t="shared" si="41"/>
        <v>0</v>
      </c>
    </row>
    <row r="238" spans="1:7" ht="15.75" customHeight="1">
      <c r="A238" s="126" t="str">
        <f t="shared" si="41"/>
        <v>90分~94分人數</v>
      </c>
      <c r="B238" s="127"/>
      <c r="C238" s="100">
        <f t="shared" si="41"/>
        <v>0</v>
      </c>
      <c r="D238" s="100">
        <f t="shared" si="41"/>
        <v>0</v>
      </c>
      <c r="E238" s="13"/>
      <c r="F238" s="46"/>
      <c r="G238" s="46"/>
    </row>
    <row r="239" spans="1:7" ht="15.75" customHeight="1">
      <c r="A239" s="126" t="str">
        <f t="shared" si="41"/>
        <v>85分~89分人數</v>
      </c>
      <c r="B239" s="127"/>
      <c r="C239" s="100">
        <f t="shared" si="41"/>
        <v>0</v>
      </c>
      <c r="D239" s="100">
        <f t="shared" si="41"/>
        <v>0</v>
      </c>
      <c r="E239" s="13"/>
      <c r="F239" s="46"/>
      <c r="G239" s="46"/>
    </row>
    <row r="240" spans="1:7" ht="15.75" customHeight="1">
      <c r="A240" s="126" t="str">
        <f t="shared" si="41"/>
        <v>80分~84分人數</v>
      </c>
      <c r="B240" s="127"/>
      <c r="C240" s="100">
        <f t="shared" si="41"/>
        <v>0</v>
      </c>
      <c r="D240" s="100">
        <f t="shared" si="41"/>
        <v>0</v>
      </c>
      <c r="E240" s="13"/>
      <c r="F240" s="46"/>
      <c r="G240" s="46"/>
    </row>
    <row r="241" spans="1:8" ht="15.75" customHeight="1">
      <c r="A241" s="126" t="str">
        <f t="shared" si="41"/>
        <v>79分以下人數</v>
      </c>
      <c r="B241" s="127"/>
      <c r="C241" s="100">
        <f t="shared" si="41"/>
        <v>0</v>
      </c>
      <c r="D241" s="100">
        <f t="shared" si="41"/>
        <v>0</v>
      </c>
      <c r="E241" s="13"/>
      <c r="F241" s="13" t="s">
        <v>22</v>
      </c>
      <c r="G241" s="42"/>
      <c r="H241" s="42"/>
    </row>
    <row r="243" spans="1:8" ht="16.5">
      <c r="A243" s="125" t="str">
        <f>A1</f>
        <v>花蓮縣玉里鎮中城國民小學106學年度第1學期</v>
      </c>
      <c r="B243" s="125"/>
      <c r="C243" s="125"/>
      <c r="D243" s="125"/>
      <c r="E243" s="125"/>
      <c r="F243" s="125" t="s">
        <v>25</v>
      </c>
      <c r="G243" s="125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 aca="true" t="shared" si="42" ref="A245:F245">A3</f>
        <v>座號</v>
      </c>
      <c r="B245" s="18" t="str">
        <f t="shared" si="42"/>
        <v>姓名</v>
      </c>
      <c r="C245" s="18" t="str">
        <f t="shared" si="42"/>
        <v>國語</v>
      </c>
      <c r="D245" s="18" t="str">
        <f t="shared" si="42"/>
        <v>數學</v>
      </c>
      <c r="E245" s="18" t="str">
        <f t="shared" si="42"/>
        <v>總分</v>
      </c>
      <c r="F245" s="18" t="str">
        <f t="shared" si="42"/>
        <v>平均</v>
      </c>
      <c r="G245" s="93"/>
      <c r="H245" s="93"/>
    </row>
    <row r="246" spans="1:6" ht="16.5">
      <c r="A246" s="19">
        <f>'第二次考查'!A29</f>
        <v>23</v>
      </c>
      <c r="B246" s="31">
        <f>'第二次考查'!B29</f>
        <v>0</v>
      </c>
      <c r="C246" s="19">
        <f>'第二次考查'!C29</f>
        <v>0</v>
      </c>
      <c r="D246" s="19">
        <f>'第二次考查'!D29</f>
        <v>0</v>
      </c>
      <c r="E246" s="19">
        <f>'第二次考查'!H29</f>
        <v>0</v>
      </c>
      <c r="F246" s="25">
        <f>'第二次考查'!I29</f>
        <v>0</v>
      </c>
    </row>
    <row r="247" spans="2:4" ht="16.5">
      <c r="B247" s="13" t="s">
        <v>17</v>
      </c>
      <c r="C247" s="98" t="e">
        <f>C5</f>
        <v>#DIV/0!</v>
      </c>
      <c r="D247" s="98" t="e">
        <f>D5</f>
        <v>#DIV/0!</v>
      </c>
    </row>
    <row r="248" spans="1:4" ht="15.75" customHeight="1">
      <c r="A248" s="126" t="str">
        <f aca="true" t="shared" si="43" ref="A248:D252">A6</f>
        <v>95分~100分人數</v>
      </c>
      <c r="B248" s="127"/>
      <c r="C248" s="100">
        <f t="shared" si="43"/>
        <v>0</v>
      </c>
      <c r="D248" s="100">
        <f t="shared" si="43"/>
        <v>0</v>
      </c>
    </row>
    <row r="249" spans="1:7" ht="15.75" customHeight="1">
      <c r="A249" s="126" t="str">
        <f t="shared" si="43"/>
        <v>90分~94分人數</v>
      </c>
      <c r="B249" s="127"/>
      <c r="C249" s="100">
        <f t="shared" si="43"/>
        <v>0</v>
      </c>
      <c r="D249" s="100">
        <f t="shared" si="43"/>
        <v>0</v>
      </c>
      <c r="E249" s="13"/>
      <c r="F249" s="46"/>
      <c r="G249" s="46"/>
    </row>
    <row r="250" spans="1:7" ht="15.75" customHeight="1">
      <c r="A250" s="126" t="str">
        <f t="shared" si="43"/>
        <v>85分~89分人數</v>
      </c>
      <c r="B250" s="127"/>
      <c r="C250" s="100">
        <f t="shared" si="43"/>
        <v>0</v>
      </c>
      <c r="D250" s="100">
        <f t="shared" si="43"/>
        <v>0</v>
      </c>
      <c r="E250" s="13"/>
      <c r="F250" s="46"/>
      <c r="G250" s="46"/>
    </row>
    <row r="251" spans="1:7" ht="15.75" customHeight="1">
      <c r="A251" s="126" t="str">
        <f t="shared" si="43"/>
        <v>80分~84分人數</v>
      </c>
      <c r="B251" s="127"/>
      <c r="C251" s="100">
        <f t="shared" si="43"/>
        <v>0</v>
      </c>
      <c r="D251" s="100">
        <f t="shared" si="43"/>
        <v>0</v>
      </c>
      <c r="E251" s="13"/>
      <c r="F251" s="46"/>
      <c r="G251" s="46"/>
    </row>
    <row r="252" spans="1:8" ht="15.75" customHeight="1">
      <c r="A252" s="126" t="str">
        <f t="shared" si="43"/>
        <v>79分以下人數</v>
      </c>
      <c r="B252" s="127"/>
      <c r="C252" s="100">
        <f t="shared" si="43"/>
        <v>0</v>
      </c>
      <c r="D252" s="100">
        <f t="shared" si="43"/>
        <v>0</v>
      </c>
      <c r="E252" s="13"/>
      <c r="F252" s="13" t="s">
        <v>22</v>
      </c>
      <c r="G252" s="42"/>
      <c r="H252" s="42"/>
    </row>
    <row r="254" spans="1:8" ht="16.5">
      <c r="A254" s="125" t="str">
        <f>A1</f>
        <v>花蓮縣玉里鎮中城國民小學106學年度第1學期</v>
      </c>
      <c r="B254" s="125"/>
      <c r="C254" s="125"/>
      <c r="D254" s="125"/>
      <c r="E254" s="125"/>
      <c r="F254" s="125" t="s">
        <v>25</v>
      </c>
      <c r="G254" s="125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 aca="true" t="shared" si="44" ref="A256:F256">A3</f>
        <v>座號</v>
      </c>
      <c r="B256" s="18" t="str">
        <f t="shared" si="44"/>
        <v>姓名</v>
      </c>
      <c r="C256" s="18" t="str">
        <f t="shared" si="44"/>
        <v>國語</v>
      </c>
      <c r="D256" s="18" t="str">
        <f t="shared" si="44"/>
        <v>數學</v>
      </c>
      <c r="E256" s="18" t="str">
        <f t="shared" si="44"/>
        <v>總分</v>
      </c>
      <c r="F256" s="18" t="str">
        <f t="shared" si="44"/>
        <v>平均</v>
      </c>
      <c r="G256" s="93"/>
      <c r="H256" s="93"/>
    </row>
    <row r="257" spans="1:6" ht="16.5">
      <c r="A257" s="19">
        <f>'第二次考查'!A30</f>
        <v>24</v>
      </c>
      <c r="B257" s="31">
        <f>'第二次考查'!B30</f>
        <v>0</v>
      </c>
      <c r="C257" s="19">
        <f>'第二次考查'!C30</f>
        <v>0</v>
      </c>
      <c r="D257" s="19">
        <f>'第二次考查'!D30</f>
        <v>0</v>
      </c>
      <c r="E257" s="19">
        <f>'第二次考查'!H30</f>
        <v>0</v>
      </c>
      <c r="F257" s="25">
        <f>'第二次考查'!I30</f>
        <v>0</v>
      </c>
    </row>
    <row r="258" spans="2:4" ht="16.5">
      <c r="B258" s="13" t="s">
        <v>17</v>
      </c>
      <c r="C258" s="98" t="e">
        <f>C5</f>
        <v>#DIV/0!</v>
      </c>
      <c r="D258" s="98" t="e">
        <f>D5</f>
        <v>#DIV/0!</v>
      </c>
    </row>
    <row r="259" spans="1:4" ht="15.75" customHeight="1">
      <c r="A259" s="126" t="str">
        <f aca="true" t="shared" si="45" ref="A259:D263">A6</f>
        <v>95分~100分人數</v>
      </c>
      <c r="B259" s="127"/>
      <c r="C259" s="100">
        <f t="shared" si="45"/>
        <v>0</v>
      </c>
      <c r="D259" s="100">
        <f t="shared" si="45"/>
        <v>0</v>
      </c>
    </row>
    <row r="260" spans="1:7" ht="15.75" customHeight="1">
      <c r="A260" s="126" t="str">
        <f t="shared" si="45"/>
        <v>90分~94分人數</v>
      </c>
      <c r="B260" s="127"/>
      <c r="C260" s="100">
        <f t="shared" si="45"/>
        <v>0</v>
      </c>
      <c r="D260" s="100">
        <f t="shared" si="45"/>
        <v>0</v>
      </c>
      <c r="E260" s="13"/>
      <c r="F260" s="46"/>
      <c r="G260" s="46"/>
    </row>
    <row r="261" spans="1:7" ht="15.75" customHeight="1">
      <c r="A261" s="126" t="str">
        <f t="shared" si="45"/>
        <v>85分~89分人數</v>
      </c>
      <c r="B261" s="127"/>
      <c r="C261" s="100">
        <f t="shared" si="45"/>
        <v>0</v>
      </c>
      <c r="D261" s="100">
        <f t="shared" si="45"/>
        <v>0</v>
      </c>
      <c r="E261" s="13"/>
      <c r="F261" s="46"/>
      <c r="G261" s="46"/>
    </row>
    <row r="262" spans="1:7" ht="15.75" customHeight="1">
      <c r="A262" s="126" t="str">
        <f t="shared" si="45"/>
        <v>80分~84分人數</v>
      </c>
      <c r="B262" s="127"/>
      <c r="C262" s="100">
        <f t="shared" si="45"/>
        <v>0</v>
      </c>
      <c r="D262" s="100">
        <f t="shared" si="45"/>
        <v>0</v>
      </c>
      <c r="E262" s="13"/>
      <c r="F262" s="46"/>
      <c r="G262" s="46"/>
    </row>
    <row r="263" spans="1:8" ht="15.75" customHeight="1">
      <c r="A263" s="126" t="str">
        <f t="shared" si="45"/>
        <v>79分以下人數</v>
      </c>
      <c r="B263" s="127"/>
      <c r="C263" s="100">
        <f t="shared" si="45"/>
        <v>0</v>
      </c>
      <c r="D263" s="100">
        <f t="shared" si="45"/>
        <v>0</v>
      </c>
      <c r="E263" s="13"/>
      <c r="F263" s="13" t="s">
        <v>22</v>
      </c>
      <c r="G263" s="42"/>
      <c r="H263" s="42"/>
    </row>
    <row r="265" spans="1:8" ht="16.5">
      <c r="A265" s="125" t="str">
        <f>A1</f>
        <v>花蓮縣玉里鎮中城國民小學106學年度第1學期</v>
      </c>
      <c r="B265" s="125"/>
      <c r="C265" s="125"/>
      <c r="D265" s="125"/>
      <c r="E265" s="125"/>
      <c r="F265" s="125" t="s">
        <v>25</v>
      </c>
      <c r="G265" s="125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 aca="true" t="shared" si="46" ref="A267:F267">A3</f>
        <v>座號</v>
      </c>
      <c r="B267" s="18" t="str">
        <f t="shared" si="46"/>
        <v>姓名</v>
      </c>
      <c r="C267" s="18" t="str">
        <f t="shared" si="46"/>
        <v>國語</v>
      </c>
      <c r="D267" s="18" t="str">
        <f t="shared" si="46"/>
        <v>數學</v>
      </c>
      <c r="E267" s="18" t="str">
        <f t="shared" si="46"/>
        <v>總分</v>
      </c>
      <c r="F267" s="18" t="str">
        <f t="shared" si="46"/>
        <v>平均</v>
      </c>
      <c r="G267" s="93"/>
      <c r="H267" s="93"/>
    </row>
    <row r="268" spans="1:6" ht="16.5">
      <c r="A268" s="19">
        <f>'第二次考查'!A31</f>
        <v>25</v>
      </c>
      <c r="B268" s="31">
        <f>'第二次考查'!B31</f>
        <v>0</v>
      </c>
      <c r="C268" s="19">
        <f>'第二次考查'!C31</f>
        <v>0</v>
      </c>
      <c r="D268" s="19">
        <f>'第二次考查'!D31</f>
        <v>0</v>
      </c>
      <c r="E268" s="19">
        <f>'第二次考查'!H31</f>
        <v>0</v>
      </c>
      <c r="F268" s="25">
        <f>'第二次考查'!I31</f>
        <v>0</v>
      </c>
    </row>
    <row r="269" spans="2:4" ht="16.5">
      <c r="B269" s="13" t="s">
        <v>17</v>
      </c>
      <c r="C269" s="98" t="e">
        <f>C5</f>
        <v>#DIV/0!</v>
      </c>
      <c r="D269" s="98" t="e">
        <f>D5</f>
        <v>#DIV/0!</v>
      </c>
    </row>
    <row r="270" spans="1:4" ht="15.75" customHeight="1">
      <c r="A270" s="126" t="str">
        <f aca="true" t="shared" si="47" ref="A270:D274">A6</f>
        <v>95分~100分人數</v>
      </c>
      <c r="B270" s="127"/>
      <c r="C270" s="100">
        <f t="shared" si="47"/>
        <v>0</v>
      </c>
      <c r="D270" s="100">
        <f t="shared" si="47"/>
        <v>0</v>
      </c>
    </row>
    <row r="271" spans="1:7" ht="15.75" customHeight="1">
      <c r="A271" s="126" t="str">
        <f t="shared" si="47"/>
        <v>90分~94分人數</v>
      </c>
      <c r="B271" s="127"/>
      <c r="C271" s="100">
        <f t="shared" si="47"/>
        <v>0</v>
      </c>
      <c r="D271" s="100">
        <f t="shared" si="47"/>
        <v>0</v>
      </c>
      <c r="E271" s="13"/>
      <c r="F271" s="46"/>
      <c r="G271" s="46"/>
    </row>
    <row r="272" spans="1:7" ht="15.75" customHeight="1">
      <c r="A272" s="126" t="str">
        <f t="shared" si="47"/>
        <v>85分~89分人數</v>
      </c>
      <c r="B272" s="127"/>
      <c r="C272" s="100">
        <f t="shared" si="47"/>
        <v>0</v>
      </c>
      <c r="D272" s="100">
        <f t="shared" si="47"/>
        <v>0</v>
      </c>
      <c r="E272" s="13"/>
      <c r="F272" s="46"/>
      <c r="G272" s="46"/>
    </row>
    <row r="273" spans="1:7" ht="15.75" customHeight="1">
      <c r="A273" s="126" t="str">
        <f t="shared" si="47"/>
        <v>80分~84分人數</v>
      </c>
      <c r="B273" s="127"/>
      <c r="C273" s="100">
        <f t="shared" si="47"/>
        <v>0</v>
      </c>
      <c r="D273" s="100">
        <f t="shared" si="47"/>
        <v>0</v>
      </c>
      <c r="E273" s="13"/>
      <c r="F273" s="46"/>
      <c r="G273" s="46"/>
    </row>
    <row r="274" spans="1:8" ht="15.75" customHeight="1">
      <c r="A274" s="126" t="str">
        <f t="shared" si="47"/>
        <v>79分以下人數</v>
      </c>
      <c r="B274" s="127"/>
      <c r="C274" s="100">
        <f t="shared" si="47"/>
        <v>0</v>
      </c>
      <c r="D274" s="100">
        <f t="shared" si="47"/>
        <v>0</v>
      </c>
      <c r="E274" s="13"/>
      <c r="F274" s="13" t="s">
        <v>22</v>
      </c>
      <c r="G274" s="42"/>
      <c r="H274" s="42"/>
    </row>
    <row r="275" spans="1:8" ht="15.75" customHeight="1">
      <c r="A275" s="94"/>
      <c r="B275" s="95"/>
      <c r="C275" s="1"/>
      <c r="D275" s="1"/>
      <c r="E275" s="13"/>
      <c r="F275" s="13"/>
      <c r="G275" s="46"/>
      <c r="H275" s="46"/>
    </row>
    <row r="276" spans="1:8" ht="16.5">
      <c r="A276" s="125" t="str">
        <f>A1</f>
        <v>花蓮縣玉里鎮中城國民小學106學年度第1學期</v>
      </c>
      <c r="B276" s="125"/>
      <c r="C276" s="125"/>
      <c r="D276" s="125"/>
      <c r="E276" s="125"/>
      <c r="F276" s="125" t="s">
        <v>25</v>
      </c>
      <c r="G276" s="125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 aca="true" t="shared" si="48" ref="A278:F278">A3</f>
        <v>座號</v>
      </c>
      <c r="B278" s="18" t="str">
        <f t="shared" si="48"/>
        <v>姓名</v>
      </c>
      <c r="C278" s="18" t="str">
        <f t="shared" si="48"/>
        <v>國語</v>
      </c>
      <c r="D278" s="18" t="str">
        <f t="shared" si="48"/>
        <v>數學</v>
      </c>
      <c r="E278" s="18" t="str">
        <f t="shared" si="48"/>
        <v>總分</v>
      </c>
      <c r="F278" s="18" t="str">
        <f t="shared" si="48"/>
        <v>平均</v>
      </c>
      <c r="G278" s="93"/>
      <c r="H278" s="93"/>
    </row>
    <row r="279" spans="1:6" ht="16.5">
      <c r="A279" s="19">
        <f>'第二次考查'!A32</f>
        <v>26</v>
      </c>
      <c r="B279" s="31">
        <f>'第二次考查'!B32</f>
        <v>0</v>
      </c>
      <c r="C279" s="19">
        <f>'第二次考查'!C32</f>
        <v>0</v>
      </c>
      <c r="D279" s="19">
        <f>'第二次考查'!D32</f>
        <v>0</v>
      </c>
      <c r="E279" s="19">
        <f>'第二次考查'!H32</f>
        <v>0</v>
      </c>
      <c r="F279" s="25">
        <f>'第二次考查'!I32</f>
        <v>0</v>
      </c>
    </row>
    <row r="280" spans="2:4" ht="16.5">
      <c r="B280" s="13" t="s">
        <v>17</v>
      </c>
      <c r="C280" s="98" t="e">
        <f>C5</f>
        <v>#DIV/0!</v>
      </c>
      <c r="D280" s="98" t="e">
        <f>D5</f>
        <v>#DIV/0!</v>
      </c>
    </row>
    <row r="281" spans="1:4" ht="15.75" customHeight="1">
      <c r="A281" s="126" t="str">
        <f aca="true" t="shared" si="49" ref="A281:D285">A6</f>
        <v>95分~100分人數</v>
      </c>
      <c r="B281" s="127"/>
      <c r="C281" s="100">
        <f t="shared" si="49"/>
        <v>0</v>
      </c>
      <c r="D281" s="100">
        <f t="shared" si="49"/>
        <v>0</v>
      </c>
    </row>
    <row r="282" spans="1:7" ht="15.75" customHeight="1">
      <c r="A282" s="126" t="str">
        <f t="shared" si="49"/>
        <v>90分~94分人數</v>
      </c>
      <c r="B282" s="127"/>
      <c r="C282" s="100">
        <f t="shared" si="49"/>
        <v>0</v>
      </c>
      <c r="D282" s="100">
        <f t="shared" si="49"/>
        <v>0</v>
      </c>
      <c r="E282" s="13"/>
      <c r="F282" s="46"/>
      <c r="G282" s="46"/>
    </row>
    <row r="283" spans="1:7" ht="15.75" customHeight="1">
      <c r="A283" s="126" t="str">
        <f t="shared" si="49"/>
        <v>85分~89分人數</v>
      </c>
      <c r="B283" s="127"/>
      <c r="C283" s="100">
        <f t="shared" si="49"/>
        <v>0</v>
      </c>
      <c r="D283" s="100">
        <f t="shared" si="49"/>
        <v>0</v>
      </c>
      <c r="E283" s="13"/>
      <c r="F283" s="46"/>
      <c r="G283" s="46"/>
    </row>
    <row r="284" spans="1:7" ht="15.75" customHeight="1">
      <c r="A284" s="126" t="str">
        <f t="shared" si="49"/>
        <v>80分~84分人數</v>
      </c>
      <c r="B284" s="127"/>
      <c r="C284" s="100">
        <f t="shared" si="49"/>
        <v>0</v>
      </c>
      <c r="D284" s="100">
        <f t="shared" si="49"/>
        <v>0</v>
      </c>
      <c r="E284" s="13"/>
      <c r="F284" s="46"/>
      <c r="G284" s="46"/>
    </row>
    <row r="285" spans="1:8" ht="15.75" customHeight="1">
      <c r="A285" s="126" t="str">
        <f t="shared" si="49"/>
        <v>79分以下人數</v>
      </c>
      <c r="B285" s="127"/>
      <c r="C285" s="100">
        <f t="shared" si="49"/>
        <v>0</v>
      </c>
      <c r="D285" s="100">
        <f t="shared" si="49"/>
        <v>0</v>
      </c>
      <c r="E285" s="13"/>
      <c r="F285" s="13" t="s">
        <v>22</v>
      </c>
      <c r="G285" s="42"/>
      <c r="H285" s="42"/>
    </row>
    <row r="287" spans="1:8" ht="16.5">
      <c r="A287" s="125" t="str">
        <f>A1</f>
        <v>花蓮縣玉里鎮中城國民小學106學年度第1學期</v>
      </c>
      <c r="B287" s="125"/>
      <c r="C287" s="125"/>
      <c r="D287" s="125"/>
      <c r="E287" s="125"/>
      <c r="F287" s="125" t="s">
        <v>25</v>
      </c>
      <c r="G287" s="125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 aca="true" t="shared" si="50" ref="A289:F289">A3</f>
        <v>座號</v>
      </c>
      <c r="B289" s="18" t="str">
        <f t="shared" si="50"/>
        <v>姓名</v>
      </c>
      <c r="C289" s="18" t="str">
        <f t="shared" si="50"/>
        <v>國語</v>
      </c>
      <c r="D289" s="18" t="str">
        <f t="shared" si="50"/>
        <v>數學</v>
      </c>
      <c r="E289" s="18" t="str">
        <f t="shared" si="50"/>
        <v>總分</v>
      </c>
      <c r="F289" s="18" t="str">
        <f t="shared" si="50"/>
        <v>平均</v>
      </c>
      <c r="G289" s="93"/>
      <c r="H289" s="93"/>
    </row>
    <row r="290" spans="1:6" ht="16.5">
      <c r="A290" s="19">
        <f>'第二次考查'!A33</f>
        <v>27</v>
      </c>
      <c r="B290" s="31">
        <f>'第二次考查'!B33</f>
        <v>0</v>
      </c>
      <c r="C290" s="19">
        <f>'第二次考查'!C33</f>
        <v>0</v>
      </c>
      <c r="D290" s="19">
        <f>'第二次考查'!D33</f>
        <v>0</v>
      </c>
      <c r="E290" s="19">
        <f>'第二次考查'!H33</f>
        <v>0</v>
      </c>
      <c r="F290" s="25">
        <f>'第二次考查'!I33</f>
        <v>0</v>
      </c>
    </row>
    <row r="291" spans="2:4" ht="16.5">
      <c r="B291" s="13" t="s">
        <v>17</v>
      </c>
      <c r="C291" s="98" t="e">
        <f>C5</f>
        <v>#DIV/0!</v>
      </c>
      <c r="D291" s="98" t="e">
        <f>D5</f>
        <v>#DIV/0!</v>
      </c>
    </row>
    <row r="292" spans="1:4" ht="15.75" customHeight="1">
      <c r="A292" s="126" t="str">
        <f aca="true" t="shared" si="51" ref="A292:D296">A6</f>
        <v>95分~100分人數</v>
      </c>
      <c r="B292" s="127"/>
      <c r="C292" s="100">
        <f t="shared" si="51"/>
        <v>0</v>
      </c>
      <c r="D292" s="100">
        <f t="shared" si="51"/>
        <v>0</v>
      </c>
    </row>
    <row r="293" spans="1:7" ht="15.75" customHeight="1">
      <c r="A293" s="126" t="str">
        <f t="shared" si="51"/>
        <v>90分~94分人數</v>
      </c>
      <c r="B293" s="127"/>
      <c r="C293" s="100">
        <f t="shared" si="51"/>
        <v>0</v>
      </c>
      <c r="D293" s="100">
        <f t="shared" si="51"/>
        <v>0</v>
      </c>
      <c r="E293" s="13"/>
      <c r="F293" s="46"/>
      <c r="G293" s="46"/>
    </row>
    <row r="294" spans="1:7" ht="15.75" customHeight="1">
      <c r="A294" s="126" t="str">
        <f t="shared" si="51"/>
        <v>85分~89分人數</v>
      </c>
      <c r="B294" s="127"/>
      <c r="C294" s="100">
        <f t="shared" si="51"/>
        <v>0</v>
      </c>
      <c r="D294" s="100">
        <f t="shared" si="51"/>
        <v>0</v>
      </c>
      <c r="E294" s="13"/>
      <c r="F294" s="46"/>
      <c r="G294" s="46"/>
    </row>
    <row r="295" spans="1:7" ht="15.75" customHeight="1">
      <c r="A295" s="126" t="str">
        <f t="shared" si="51"/>
        <v>80分~84分人數</v>
      </c>
      <c r="B295" s="127"/>
      <c r="C295" s="100">
        <f t="shared" si="51"/>
        <v>0</v>
      </c>
      <c r="D295" s="100">
        <f t="shared" si="51"/>
        <v>0</v>
      </c>
      <c r="E295" s="13"/>
      <c r="F295" s="46"/>
      <c r="G295" s="46"/>
    </row>
    <row r="296" spans="1:8" ht="15.75" customHeight="1">
      <c r="A296" s="126" t="str">
        <f t="shared" si="51"/>
        <v>79分以下人數</v>
      </c>
      <c r="B296" s="127"/>
      <c r="C296" s="100">
        <f t="shared" si="51"/>
        <v>0</v>
      </c>
      <c r="D296" s="100">
        <f t="shared" si="51"/>
        <v>0</v>
      </c>
      <c r="E296" s="13"/>
      <c r="F296" s="13" t="s">
        <v>22</v>
      </c>
      <c r="G296" s="42"/>
      <c r="H296" s="42"/>
    </row>
    <row r="298" spans="1:8" ht="16.5">
      <c r="A298" s="125" t="str">
        <f>A1</f>
        <v>花蓮縣玉里鎮中城國民小學106學年度第1學期</v>
      </c>
      <c r="B298" s="125"/>
      <c r="C298" s="125"/>
      <c r="D298" s="125"/>
      <c r="E298" s="125"/>
      <c r="F298" s="125" t="s">
        <v>25</v>
      </c>
      <c r="G298" s="125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 aca="true" t="shared" si="52" ref="A300:F300">A3</f>
        <v>座號</v>
      </c>
      <c r="B300" s="18" t="str">
        <f t="shared" si="52"/>
        <v>姓名</v>
      </c>
      <c r="C300" s="18" t="str">
        <f t="shared" si="52"/>
        <v>國語</v>
      </c>
      <c r="D300" s="18" t="str">
        <f t="shared" si="52"/>
        <v>數學</v>
      </c>
      <c r="E300" s="18" t="str">
        <f t="shared" si="52"/>
        <v>總分</v>
      </c>
      <c r="F300" s="18" t="str">
        <f t="shared" si="52"/>
        <v>平均</v>
      </c>
      <c r="G300" s="93"/>
      <c r="H300" s="93"/>
    </row>
    <row r="301" spans="1:6" ht="16.5">
      <c r="A301" s="19">
        <f>'第二次考查'!A34</f>
        <v>28</v>
      </c>
      <c r="B301" s="31">
        <f>'第二次考查'!B34</f>
        <v>0</v>
      </c>
      <c r="C301" s="19">
        <f>'第二次考查'!C34</f>
        <v>0</v>
      </c>
      <c r="D301" s="19">
        <f>'第二次考查'!D34</f>
        <v>0</v>
      </c>
      <c r="E301" s="19">
        <f>'第二次考查'!H34</f>
        <v>0</v>
      </c>
      <c r="F301" s="25">
        <f>'第二次考查'!I34</f>
        <v>0</v>
      </c>
    </row>
    <row r="302" spans="2:4" ht="16.5">
      <c r="B302" s="13" t="s">
        <v>17</v>
      </c>
      <c r="C302" s="98" t="e">
        <f>C5</f>
        <v>#DIV/0!</v>
      </c>
      <c r="D302" s="98" t="e">
        <f>D5</f>
        <v>#DIV/0!</v>
      </c>
    </row>
    <row r="303" spans="1:4" ht="15.75" customHeight="1">
      <c r="A303" s="126" t="str">
        <f aca="true" t="shared" si="53" ref="A303:D307">A6</f>
        <v>95分~100分人數</v>
      </c>
      <c r="B303" s="127"/>
      <c r="C303" s="99">
        <f t="shared" si="53"/>
        <v>0</v>
      </c>
      <c r="D303" s="99">
        <f t="shared" si="53"/>
        <v>0</v>
      </c>
    </row>
    <row r="304" spans="1:4" ht="15.75" customHeight="1">
      <c r="A304" s="126" t="str">
        <f t="shared" si="53"/>
        <v>90分~94分人數</v>
      </c>
      <c r="B304" s="127"/>
      <c r="C304" s="99">
        <f t="shared" si="53"/>
        <v>0</v>
      </c>
      <c r="D304" s="99">
        <f t="shared" si="53"/>
        <v>0</v>
      </c>
    </row>
    <row r="305" spans="1:4" ht="15.75" customHeight="1">
      <c r="A305" s="126" t="str">
        <f t="shared" si="53"/>
        <v>85分~89分人數</v>
      </c>
      <c r="B305" s="127"/>
      <c r="C305" s="99">
        <f t="shared" si="53"/>
        <v>0</v>
      </c>
      <c r="D305" s="99">
        <f t="shared" si="53"/>
        <v>0</v>
      </c>
    </row>
    <row r="306" spans="1:4" ht="15.75" customHeight="1">
      <c r="A306" s="126" t="str">
        <f t="shared" si="53"/>
        <v>80分~84分人數</v>
      </c>
      <c r="B306" s="127"/>
      <c r="C306" s="99">
        <f t="shared" si="53"/>
        <v>0</v>
      </c>
      <c r="D306" s="99">
        <f t="shared" si="53"/>
        <v>0</v>
      </c>
    </row>
    <row r="307" spans="1:8" ht="15.75" customHeight="1">
      <c r="A307" s="126" t="str">
        <f t="shared" si="53"/>
        <v>79分以下人數</v>
      </c>
      <c r="B307" s="127"/>
      <c r="C307" s="99">
        <f t="shared" si="53"/>
        <v>0</v>
      </c>
      <c r="D307" s="99">
        <f t="shared" si="53"/>
        <v>0</v>
      </c>
      <c r="F307" s="13" t="s">
        <v>22</v>
      </c>
      <c r="G307" s="42"/>
      <c r="H307" s="42"/>
    </row>
    <row r="309" spans="1:8" ht="16.5">
      <c r="A309" s="125" t="str">
        <f>A1</f>
        <v>花蓮縣玉里鎮中城國民小學106學年度第1學期</v>
      </c>
      <c r="B309" s="125"/>
      <c r="C309" s="125"/>
      <c r="D309" s="125"/>
      <c r="E309" s="125"/>
      <c r="F309" s="125" t="s">
        <v>25</v>
      </c>
      <c r="G309" s="125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 aca="true" t="shared" si="54" ref="A311:F311">A3</f>
        <v>座號</v>
      </c>
      <c r="B311" s="18" t="str">
        <f t="shared" si="54"/>
        <v>姓名</v>
      </c>
      <c r="C311" s="18" t="str">
        <f t="shared" si="54"/>
        <v>國語</v>
      </c>
      <c r="D311" s="18" t="str">
        <f t="shared" si="54"/>
        <v>數學</v>
      </c>
      <c r="E311" s="18" t="str">
        <f t="shared" si="54"/>
        <v>總分</v>
      </c>
      <c r="F311" s="18" t="str">
        <f t="shared" si="54"/>
        <v>平均</v>
      </c>
      <c r="G311" s="93"/>
      <c r="H311" s="93"/>
    </row>
    <row r="312" spans="1:6" ht="16.5">
      <c r="A312" s="19">
        <f>'第二次考查'!A35</f>
        <v>29</v>
      </c>
      <c r="B312" s="31">
        <f>'第二次考查'!B35</f>
        <v>0</v>
      </c>
      <c r="C312" s="19">
        <f>'第二次考查'!C35</f>
        <v>0</v>
      </c>
      <c r="D312" s="19">
        <f>'第二次考查'!D35</f>
        <v>0</v>
      </c>
      <c r="E312" s="19">
        <f>'第二次考查'!H35</f>
        <v>0</v>
      </c>
      <c r="F312" s="25">
        <f>'第二次考查'!I35</f>
        <v>0</v>
      </c>
    </row>
    <row r="313" spans="2:4" ht="16.5">
      <c r="B313" s="13" t="s">
        <v>17</v>
      </c>
      <c r="C313" s="98" t="e">
        <f>C5</f>
        <v>#DIV/0!</v>
      </c>
      <c r="D313" s="98" t="e">
        <f>D5</f>
        <v>#DIV/0!</v>
      </c>
    </row>
    <row r="314" spans="1:4" ht="15.75" customHeight="1">
      <c r="A314" s="126" t="str">
        <f aca="true" t="shared" si="55" ref="A314:D318">A6</f>
        <v>95分~100分人數</v>
      </c>
      <c r="B314" s="127"/>
      <c r="C314" s="100">
        <f t="shared" si="55"/>
        <v>0</v>
      </c>
      <c r="D314" s="100">
        <f t="shared" si="55"/>
        <v>0</v>
      </c>
    </row>
    <row r="315" spans="1:7" ht="15.75" customHeight="1">
      <c r="A315" s="126" t="str">
        <f t="shared" si="55"/>
        <v>90分~94分人數</v>
      </c>
      <c r="B315" s="127"/>
      <c r="C315" s="100">
        <f t="shared" si="55"/>
        <v>0</v>
      </c>
      <c r="D315" s="100">
        <f t="shared" si="55"/>
        <v>0</v>
      </c>
      <c r="E315" s="13"/>
      <c r="F315" s="46"/>
      <c r="G315" s="46"/>
    </row>
    <row r="316" spans="1:7" ht="15.75" customHeight="1">
      <c r="A316" s="126" t="str">
        <f t="shared" si="55"/>
        <v>85分~89分人數</v>
      </c>
      <c r="B316" s="127"/>
      <c r="C316" s="100">
        <f t="shared" si="55"/>
        <v>0</v>
      </c>
      <c r="D316" s="100">
        <f t="shared" si="55"/>
        <v>0</v>
      </c>
      <c r="E316" s="13"/>
      <c r="F316" s="46"/>
      <c r="G316" s="46"/>
    </row>
    <row r="317" spans="1:7" ht="15.75" customHeight="1">
      <c r="A317" s="126" t="str">
        <f t="shared" si="55"/>
        <v>80分~84分人數</v>
      </c>
      <c r="B317" s="127"/>
      <c r="C317" s="100">
        <f t="shared" si="55"/>
        <v>0</v>
      </c>
      <c r="D317" s="100">
        <f t="shared" si="55"/>
        <v>0</v>
      </c>
      <c r="E317" s="13"/>
      <c r="F317" s="46"/>
      <c r="G317" s="46"/>
    </row>
    <row r="318" spans="1:8" ht="15.75" customHeight="1">
      <c r="A318" s="126" t="str">
        <f t="shared" si="55"/>
        <v>79分以下人數</v>
      </c>
      <c r="B318" s="127"/>
      <c r="C318" s="100">
        <f t="shared" si="55"/>
        <v>0</v>
      </c>
      <c r="D318" s="100">
        <f t="shared" si="55"/>
        <v>0</v>
      </c>
      <c r="E318" s="13"/>
      <c r="F318" s="13" t="s">
        <v>22</v>
      </c>
      <c r="G318" s="42"/>
      <c r="H318" s="42"/>
    </row>
    <row r="320" spans="1:8" ht="16.5">
      <c r="A320" s="125" t="str">
        <f>A1</f>
        <v>花蓮縣玉里鎮中城國民小學106學年度第1學期</v>
      </c>
      <c r="B320" s="125"/>
      <c r="C320" s="125"/>
      <c r="D320" s="125"/>
      <c r="E320" s="125"/>
      <c r="F320" s="125" t="s">
        <v>25</v>
      </c>
      <c r="G320" s="125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 aca="true" t="shared" si="56" ref="A322:F322">A3</f>
        <v>座號</v>
      </c>
      <c r="B322" s="18" t="str">
        <f t="shared" si="56"/>
        <v>姓名</v>
      </c>
      <c r="C322" s="18" t="str">
        <f t="shared" si="56"/>
        <v>國語</v>
      </c>
      <c r="D322" s="18" t="str">
        <f t="shared" si="56"/>
        <v>數學</v>
      </c>
      <c r="E322" s="18" t="str">
        <f t="shared" si="56"/>
        <v>總分</v>
      </c>
      <c r="F322" s="18" t="str">
        <f t="shared" si="56"/>
        <v>平均</v>
      </c>
      <c r="G322" s="93"/>
      <c r="H322" s="93"/>
    </row>
    <row r="323" spans="1:6" ht="16.5">
      <c r="A323" s="19">
        <f>'第二次考查'!A36</f>
        <v>30</v>
      </c>
      <c r="B323" s="31">
        <f>'第二次考查'!B36</f>
        <v>0</v>
      </c>
      <c r="C323" s="19">
        <f>'第二次考查'!C36</f>
        <v>0</v>
      </c>
      <c r="D323" s="19">
        <f>'第二次考查'!D36</f>
        <v>0</v>
      </c>
      <c r="E323" s="19">
        <f>'第二次考查'!H36</f>
        <v>0</v>
      </c>
      <c r="F323" s="25">
        <f>'第二次考查'!I36</f>
        <v>0</v>
      </c>
    </row>
    <row r="324" spans="2:4" ht="16.5">
      <c r="B324" s="13" t="s">
        <v>17</v>
      </c>
      <c r="C324" s="98" t="e">
        <f>C5</f>
        <v>#DIV/0!</v>
      </c>
      <c r="D324" s="98" t="e">
        <f>D5</f>
        <v>#DIV/0!</v>
      </c>
    </row>
    <row r="325" spans="1:4" ht="15.75" customHeight="1">
      <c r="A325" s="126" t="str">
        <f aca="true" t="shared" si="57" ref="A325:D329">A6</f>
        <v>95分~100分人數</v>
      </c>
      <c r="B325" s="127"/>
      <c r="C325" s="100">
        <f t="shared" si="57"/>
        <v>0</v>
      </c>
      <c r="D325" s="100">
        <f t="shared" si="57"/>
        <v>0</v>
      </c>
    </row>
    <row r="326" spans="1:7" ht="15.75" customHeight="1">
      <c r="A326" s="126" t="str">
        <f t="shared" si="57"/>
        <v>90分~94分人數</v>
      </c>
      <c r="B326" s="127"/>
      <c r="C326" s="100">
        <f t="shared" si="57"/>
        <v>0</v>
      </c>
      <c r="D326" s="100">
        <f t="shared" si="57"/>
        <v>0</v>
      </c>
      <c r="E326" s="13"/>
      <c r="F326" s="46"/>
      <c r="G326" s="46"/>
    </row>
    <row r="327" spans="1:7" ht="15.75" customHeight="1">
      <c r="A327" s="126" t="str">
        <f t="shared" si="57"/>
        <v>85分~89分人數</v>
      </c>
      <c r="B327" s="127"/>
      <c r="C327" s="100">
        <f t="shared" si="57"/>
        <v>0</v>
      </c>
      <c r="D327" s="100">
        <f t="shared" si="57"/>
        <v>0</v>
      </c>
      <c r="E327" s="13"/>
      <c r="F327" s="46"/>
      <c r="G327" s="46"/>
    </row>
    <row r="328" spans="1:7" ht="15.75" customHeight="1">
      <c r="A328" s="126" t="str">
        <f t="shared" si="57"/>
        <v>80分~84分人數</v>
      </c>
      <c r="B328" s="127"/>
      <c r="C328" s="100">
        <f t="shared" si="57"/>
        <v>0</v>
      </c>
      <c r="D328" s="100">
        <f t="shared" si="57"/>
        <v>0</v>
      </c>
      <c r="E328" s="13"/>
      <c r="F328" s="46"/>
      <c r="G328" s="46"/>
    </row>
    <row r="329" spans="1:8" ht="15.75" customHeight="1">
      <c r="A329" s="126" t="str">
        <f t="shared" si="57"/>
        <v>79分以下人數</v>
      </c>
      <c r="B329" s="127"/>
      <c r="C329" s="100">
        <f t="shared" si="57"/>
        <v>0</v>
      </c>
      <c r="D329" s="100">
        <f t="shared" si="57"/>
        <v>0</v>
      </c>
      <c r="E329" s="13"/>
      <c r="F329" s="13" t="s">
        <v>22</v>
      </c>
      <c r="G329" s="42"/>
      <c r="H329" s="42"/>
    </row>
    <row r="330" spans="1:8" ht="15.75" customHeight="1">
      <c r="A330" s="94"/>
      <c r="B330" s="95"/>
      <c r="C330" s="1"/>
      <c r="D330" s="1"/>
      <c r="E330" s="13"/>
      <c r="F330" s="13"/>
      <c r="G330" s="46"/>
      <c r="H330" s="46"/>
    </row>
    <row r="331" spans="1:8" ht="16.5">
      <c r="A331" s="125" t="str">
        <f>A1</f>
        <v>花蓮縣玉里鎮中城國民小學106學年度第1學期</v>
      </c>
      <c r="B331" s="125"/>
      <c r="C331" s="125"/>
      <c r="D331" s="125"/>
      <c r="E331" s="125"/>
      <c r="F331" s="125" t="s">
        <v>25</v>
      </c>
      <c r="G331" s="125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 aca="true" t="shared" si="58" ref="A333:F333">A3</f>
        <v>座號</v>
      </c>
      <c r="B333" s="18" t="str">
        <f t="shared" si="58"/>
        <v>姓名</v>
      </c>
      <c r="C333" s="18" t="str">
        <f t="shared" si="58"/>
        <v>國語</v>
      </c>
      <c r="D333" s="18" t="str">
        <f t="shared" si="58"/>
        <v>數學</v>
      </c>
      <c r="E333" s="18" t="str">
        <f t="shared" si="58"/>
        <v>總分</v>
      </c>
      <c r="F333" s="18" t="str">
        <f t="shared" si="58"/>
        <v>平均</v>
      </c>
      <c r="G333" s="93"/>
      <c r="H333" s="93"/>
    </row>
    <row r="334" spans="1:6" ht="16.5">
      <c r="A334" s="19">
        <f>'第二次考查'!A37</f>
        <v>31</v>
      </c>
      <c r="B334" s="31">
        <f>'第二次考查'!B37</f>
        <v>0</v>
      </c>
      <c r="C334" s="19">
        <f>'第二次考查'!C37</f>
        <v>0</v>
      </c>
      <c r="D334" s="19">
        <f>'第二次考查'!D37</f>
        <v>0</v>
      </c>
      <c r="E334" s="19">
        <f>'第二次考查'!H37</f>
        <v>0</v>
      </c>
      <c r="F334" s="25">
        <f>'第二次考查'!I37</f>
        <v>0</v>
      </c>
    </row>
    <row r="335" spans="2:4" ht="16.5">
      <c r="B335" s="13" t="s">
        <v>17</v>
      </c>
      <c r="C335" s="98" t="e">
        <f>C5</f>
        <v>#DIV/0!</v>
      </c>
      <c r="D335" s="98" t="e">
        <f>D5</f>
        <v>#DIV/0!</v>
      </c>
    </row>
    <row r="336" spans="1:4" ht="15.75" customHeight="1">
      <c r="A336" s="126" t="str">
        <f aca="true" t="shared" si="59" ref="A336:D340">A6</f>
        <v>95分~100分人數</v>
      </c>
      <c r="B336" s="127"/>
      <c r="C336" s="100">
        <f t="shared" si="59"/>
        <v>0</v>
      </c>
      <c r="D336" s="100">
        <f t="shared" si="59"/>
        <v>0</v>
      </c>
    </row>
    <row r="337" spans="1:7" ht="15.75" customHeight="1">
      <c r="A337" s="126" t="str">
        <f t="shared" si="59"/>
        <v>90分~94分人數</v>
      </c>
      <c r="B337" s="127"/>
      <c r="C337" s="100">
        <f t="shared" si="59"/>
        <v>0</v>
      </c>
      <c r="D337" s="100">
        <f t="shared" si="59"/>
        <v>0</v>
      </c>
      <c r="E337" s="13"/>
      <c r="F337" s="46"/>
      <c r="G337" s="46"/>
    </row>
    <row r="338" spans="1:7" ht="15.75" customHeight="1">
      <c r="A338" s="126" t="str">
        <f t="shared" si="59"/>
        <v>85分~89分人數</v>
      </c>
      <c r="B338" s="127"/>
      <c r="C338" s="100">
        <f t="shared" si="59"/>
        <v>0</v>
      </c>
      <c r="D338" s="100">
        <f t="shared" si="59"/>
        <v>0</v>
      </c>
      <c r="E338" s="13"/>
      <c r="F338" s="46"/>
      <c r="G338" s="46"/>
    </row>
    <row r="339" spans="1:7" ht="15.75" customHeight="1">
      <c r="A339" s="126" t="str">
        <f t="shared" si="59"/>
        <v>80分~84分人數</v>
      </c>
      <c r="B339" s="127"/>
      <c r="C339" s="100">
        <f t="shared" si="59"/>
        <v>0</v>
      </c>
      <c r="D339" s="100">
        <f t="shared" si="59"/>
        <v>0</v>
      </c>
      <c r="E339" s="13"/>
      <c r="F339" s="46"/>
      <c r="G339" s="46"/>
    </row>
    <row r="340" spans="1:8" ht="15.75" customHeight="1">
      <c r="A340" s="126" t="str">
        <f t="shared" si="59"/>
        <v>79分以下人數</v>
      </c>
      <c r="B340" s="127"/>
      <c r="C340" s="100">
        <f t="shared" si="59"/>
        <v>0</v>
      </c>
      <c r="D340" s="100">
        <f t="shared" si="59"/>
        <v>0</v>
      </c>
      <c r="E340" s="13"/>
      <c r="F340" s="13" t="s">
        <v>22</v>
      </c>
      <c r="G340" s="42"/>
      <c r="H340" s="42"/>
    </row>
    <row r="342" spans="1:8" ht="16.5">
      <c r="A342" s="125" t="str">
        <f>A1</f>
        <v>花蓮縣玉里鎮中城國民小學106學年度第1學期</v>
      </c>
      <c r="B342" s="125"/>
      <c r="C342" s="125"/>
      <c r="D342" s="125"/>
      <c r="E342" s="125"/>
      <c r="F342" s="125" t="s">
        <v>25</v>
      </c>
      <c r="G342" s="125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 aca="true" t="shared" si="60" ref="A344:F344">A3</f>
        <v>座號</v>
      </c>
      <c r="B344" s="18" t="str">
        <f t="shared" si="60"/>
        <v>姓名</v>
      </c>
      <c r="C344" s="18" t="str">
        <f t="shared" si="60"/>
        <v>國語</v>
      </c>
      <c r="D344" s="18" t="str">
        <f t="shared" si="60"/>
        <v>數學</v>
      </c>
      <c r="E344" s="18" t="str">
        <f t="shared" si="60"/>
        <v>總分</v>
      </c>
      <c r="F344" s="18" t="str">
        <f t="shared" si="60"/>
        <v>平均</v>
      </c>
      <c r="G344" s="93"/>
      <c r="H344" s="93"/>
    </row>
    <row r="345" spans="1:6" ht="16.5">
      <c r="A345" s="19">
        <f>'第二次考查'!A38</f>
        <v>32</v>
      </c>
      <c r="B345" s="31">
        <f>'第二次考查'!B38</f>
        <v>0</v>
      </c>
      <c r="C345" s="19">
        <f>'第二次考查'!C38</f>
        <v>0</v>
      </c>
      <c r="D345" s="19">
        <f>'第二次考查'!D38</f>
        <v>0</v>
      </c>
      <c r="E345" s="19">
        <f>'第二次考查'!H38</f>
        <v>0</v>
      </c>
      <c r="F345" s="25">
        <f>'第二次考查'!I38</f>
        <v>0</v>
      </c>
    </row>
    <row r="346" spans="2:4" ht="16.5">
      <c r="B346" s="13" t="s">
        <v>17</v>
      </c>
      <c r="C346" s="98" t="e">
        <f>C5</f>
        <v>#DIV/0!</v>
      </c>
      <c r="D346" s="98" t="e">
        <f>D5</f>
        <v>#DIV/0!</v>
      </c>
    </row>
    <row r="347" spans="1:4" ht="15.75" customHeight="1">
      <c r="A347" s="126" t="str">
        <f aca="true" t="shared" si="61" ref="A347:D351">A6</f>
        <v>95分~100分人數</v>
      </c>
      <c r="B347" s="127"/>
      <c r="C347" s="100">
        <f t="shared" si="61"/>
        <v>0</v>
      </c>
      <c r="D347" s="100">
        <f t="shared" si="61"/>
        <v>0</v>
      </c>
    </row>
    <row r="348" spans="1:7" ht="15.75" customHeight="1">
      <c r="A348" s="126" t="str">
        <f t="shared" si="61"/>
        <v>90分~94分人數</v>
      </c>
      <c r="B348" s="127"/>
      <c r="C348" s="100">
        <f t="shared" si="61"/>
        <v>0</v>
      </c>
      <c r="D348" s="100">
        <f t="shared" si="61"/>
        <v>0</v>
      </c>
      <c r="E348" s="13"/>
      <c r="F348" s="46"/>
      <c r="G348" s="46"/>
    </row>
    <row r="349" spans="1:7" ht="15.75" customHeight="1">
      <c r="A349" s="126" t="str">
        <f t="shared" si="61"/>
        <v>85分~89分人數</v>
      </c>
      <c r="B349" s="127"/>
      <c r="C349" s="100">
        <f t="shared" si="61"/>
        <v>0</v>
      </c>
      <c r="D349" s="100">
        <f t="shared" si="61"/>
        <v>0</v>
      </c>
      <c r="E349" s="13"/>
      <c r="F349" s="46"/>
      <c r="G349" s="46"/>
    </row>
    <row r="350" spans="1:7" ht="15.75" customHeight="1">
      <c r="A350" s="126" t="str">
        <f t="shared" si="61"/>
        <v>80分~84分人數</v>
      </c>
      <c r="B350" s="127"/>
      <c r="C350" s="100">
        <f t="shared" si="61"/>
        <v>0</v>
      </c>
      <c r="D350" s="100">
        <f t="shared" si="61"/>
        <v>0</v>
      </c>
      <c r="E350" s="13"/>
      <c r="F350" s="46"/>
      <c r="G350" s="46"/>
    </row>
    <row r="351" spans="1:8" ht="15.75" customHeight="1">
      <c r="A351" s="126" t="str">
        <f t="shared" si="61"/>
        <v>79分以下人數</v>
      </c>
      <c r="B351" s="127"/>
      <c r="C351" s="100">
        <f t="shared" si="61"/>
        <v>0</v>
      </c>
      <c r="D351" s="100">
        <f t="shared" si="61"/>
        <v>0</v>
      </c>
      <c r="E351" s="13"/>
      <c r="F351" s="13" t="s">
        <v>22</v>
      </c>
      <c r="G351" s="42"/>
      <c r="H351" s="42"/>
    </row>
    <row r="353" spans="1:8" ht="16.5">
      <c r="A353" s="125" t="str">
        <f>A1</f>
        <v>花蓮縣玉里鎮中城國民小學106學年度第1學期</v>
      </c>
      <c r="B353" s="125"/>
      <c r="C353" s="125"/>
      <c r="D353" s="125"/>
      <c r="E353" s="125"/>
      <c r="F353" s="125" t="s">
        <v>25</v>
      </c>
      <c r="G353" s="125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 aca="true" t="shared" si="62" ref="A355:F355">A3</f>
        <v>座號</v>
      </c>
      <c r="B355" s="18" t="str">
        <f t="shared" si="62"/>
        <v>姓名</v>
      </c>
      <c r="C355" s="18" t="str">
        <f t="shared" si="62"/>
        <v>國語</v>
      </c>
      <c r="D355" s="18" t="str">
        <f t="shared" si="62"/>
        <v>數學</v>
      </c>
      <c r="E355" s="18" t="str">
        <f t="shared" si="62"/>
        <v>總分</v>
      </c>
      <c r="F355" s="18" t="str">
        <f t="shared" si="62"/>
        <v>平均</v>
      </c>
      <c r="G355" s="93"/>
      <c r="H355" s="93"/>
    </row>
    <row r="356" spans="1:6" ht="16.5">
      <c r="A356" s="19">
        <f>'第二次考查'!A39</f>
        <v>33</v>
      </c>
      <c r="B356" s="31">
        <f>'第二次考查'!B39</f>
        <v>0</v>
      </c>
      <c r="C356" s="19">
        <f>'第二次考查'!C39</f>
        <v>0</v>
      </c>
      <c r="D356" s="19">
        <f>'第二次考查'!D39</f>
        <v>0</v>
      </c>
      <c r="E356" s="19">
        <f>'第二次考查'!H39</f>
        <v>0</v>
      </c>
      <c r="F356" s="25">
        <f>'第二次考查'!I39</f>
        <v>0</v>
      </c>
    </row>
    <row r="357" spans="2:4" ht="16.5">
      <c r="B357" s="13" t="s">
        <v>17</v>
      </c>
      <c r="C357" s="98" t="e">
        <f>C5</f>
        <v>#DIV/0!</v>
      </c>
      <c r="D357" s="98" t="e">
        <f>D5</f>
        <v>#DIV/0!</v>
      </c>
    </row>
    <row r="358" spans="1:4" ht="15.75" customHeight="1">
      <c r="A358" s="126" t="str">
        <f aca="true" t="shared" si="63" ref="A358:D362">A6</f>
        <v>95分~100分人數</v>
      </c>
      <c r="B358" s="127"/>
      <c r="C358" s="100">
        <f t="shared" si="63"/>
        <v>0</v>
      </c>
      <c r="D358" s="100">
        <f t="shared" si="63"/>
        <v>0</v>
      </c>
    </row>
    <row r="359" spans="1:4" ht="15.75" customHeight="1">
      <c r="A359" s="126" t="str">
        <f t="shared" si="63"/>
        <v>90分~94分人數</v>
      </c>
      <c r="B359" s="127"/>
      <c r="C359" s="100">
        <f t="shared" si="63"/>
        <v>0</v>
      </c>
      <c r="D359" s="100">
        <f t="shared" si="63"/>
        <v>0</v>
      </c>
    </row>
    <row r="360" spans="1:4" ht="15.75" customHeight="1">
      <c r="A360" s="126" t="str">
        <f t="shared" si="63"/>
        <v>85分~89分人數</v>
      </c>
      <c r="B360" s="127"/>
      <c r="C360" s="100">
        <f t="shared" si="63"/>
        <v>0</v>
      </c>
      <c r="D360" s="100">
        <f t="shared" si="63"/>
        <v>0</v>
      </c>
    </row>
    <row r="361" spans="1:4" ht="15.75" customHeight="1">
      <c r="A361" s="126" t="str">
        <f t="shared" si="63"/>
        <v>80分~84分人數</v>
      </c>
      <c r="B361" s="127"/>
      <c r="C361" s="100">
        <f t="shared" si="63"/>
        <v>0</v>
      </c>
      <c r="D361" s="100">
        <f t="shared" si="63"/>
        <v>0</v>
      </c>
    </row>
    <row r="362" spans="1:8" ht="15.75" customHeight="1">
      <c r="A362" s="126" t="str">
        <f t="shared" si="63"/>
        <v>79分以下人數</v>
      </c>
      <c r="B362" s="127"/>
      <c r="C362" s="100">
        <f t="shared" si="63"/>
        <v>0</v>
      </c>
      <c r="D362" s="100">
        <f t="shared" si="63"/>
        <v>0</v>
      </c>
      <c r="F362" s="13" t="s">
        <v>22</v>
      </c>
      <c r="G362" s="42"/>
      <c r="H362" s="42"/>
    </row>
  </sheetData>
  <mergeCells count="231">
    <mergeCell ref="A361:B361"/>
    <mergeCell ref="A362:B362"/>
    <mergeCell ref="A350:B350"/>
    <mergeCell ref="A351:B351"/>
    <mergeCell ref="A358:B358"/>
    <mergeCell ref="A353:E353"/>
    <mergeCell ref="A359:B359"/>
    <mergeCell ref="A360:B360"/>
    <mergeCell ref="A329:B329"/>
    <mergeCell ref="A336:B336"/>
    <mergeCell ref="A337:B337"/>
    <mergeCell ref="A338:B338"/>
    <mergeCell ref="A331:E331"/>
    <mergeCell ref="A325:B325"/>
    <mergeCell ref="A326:B326"/>
    <mergeCell ref="A327:B327"/>
    <mergeCell ref="A328:B328"/>
    <mergeCell ref="A307:B307"/>
    <mergeCell ref="A314:B314"/>
    <mergeCell ref="A315:B315"/>
    <mergeCell ref="A316:B316"/>
    <mergeCell ref="A309:E309"/>
    <mergeCell ref="A303:B303"/>
    <mergeCell ref="A304:B304"/>
    <mergeCell ref="A305:B305"/>
    <mergeCell ref="A306:B306"/>
    <mergeCell ref="A285:B285"/>
    <mergeCell ref="A292:B292"/>
    <mergeCell ref="A293:B293"/>
    <mergeCell ref="A294:B294"/>
    <mergeCell ref="A287:E287"/>
    <mergeCell ref="A281:B281"/>
    <mergeCell ref="A282:B282"/>
    <mergeCell ref="A283:B283"/>
    <mergeCell ref="A284:B284"/>
    <mergeCell ref="A263:B263"/>
    <mergeCell ref="A270:B270"/>
    <mergeCell ref="A271:B271"/>
    <mergeCell ref="A272:B272"/>
    <mergeCell ref="A265:E265"/>
    <mergeCell ref="A259:B259"/>
    <mergeCell ref="A260:B260"/>
    <mergeCell ref="A261:B261"/>
    <mergeCell ref="A262:B262"/>
    <mergeCell ref="A241:B241"/>
    <mergeCell ref="A248:B248"/>
    <mergeCell ref="A249:B249"/>
    <mergeCell ref="A250:B250"/>
    <mergeCell ref="A243:E243"/>
    <mergeCell ref="A237:B237"/>
    <mergeCell ref="A238:B238"/>
    <mergeCell ref="A239:B239"/>
    <mergeCell ref="A240:B240"/>
    <mergeCell ref="A219:B219"/>
    <mergeCell ref="A226:B226"/>
    <mergeCell ref="A227:B227"/>
    <mergeCell ref="A228:B228"/>
    <mergeCell ref="A221:E221"/>
    <mergeCell ref="A215:B215"/>
    <mergeCell ref="A216:B216"/>
    <mergeCell ref="A217:B217"/>
    <mergeCell ref="A218:B218"/>
    <mergeCell ref="A197:B197"/>
    <mergeCell ref="A204:B204"/>
    <mergeCell ref="A205:B205"/>
    <mergeCell ref="A206:B206"/>
    <mergeCell ref="A199:E199"/>
    <mergeCell ref="A193:B193"/>
    <mergeCell ref="A194:B194"/>
    <mergeCell ref="A195:B195"/>
    <mergeCell ref="A196:B196"/>
    <mergeCell ref="A175:B175"/>
    <mergeCell ref="A182:B182"/>
    <mergeCell ref="A183:B183"/>
    <mergeCell ref="A184:B184"/>
    <mergeCell ref="A177:E177"/>
    <mergeCell ref="A171:B171"/>
    <mergeCell ref="A172:B172"/>
    <mergeCell ref="A173:B173"/>
    <mergeCell ref="A174:B174"/>
    <mergeCell ref="A153:B153"/>
    <mergeCell ref="A160:B160"/>
    <mergeCell ref="A161:B161"/>
    <mergeCell ref="A162:B162"/>
    <mergeCell ref="A155:E155"/>
    <mergeCell ref="A149:B149"/>
    <mergeCell ref="A150:B150"/>
    <mergeCell ref="A151:B151"/>
    <mergeCell ref="A152:B152"/>
    <mergeCell ref="A131:B131"/>
    <mergeCell ref="A138:B138"/>
    <mergeCell ref="A139:B139"/>
    <mergeCell ref="A140:B140"/>
    <mergeCell ref="A133:E133"/>
    <mergeCell ref="A127:B127"/>
    <mergeCell ref="A128:B128"/>
    <mergeCell ref="A129:B129"/>
    <mergeCell ref="A130:B130"/>
    <mergeCell ref="A109:B109"/>
    <mergeCell ref="A116:B116"/>
    <mergeCell ref="A117:B117"/>
    <mergeCell ref="A118:B118"/>
    <mergeCell ref="A111:E111"/>
    <mergeCell ref="A105:B105"/>
    <mergeCell ref="A106:B106"/>
    <mergeCell ref="A107:B107"/>
    <mergeCell ref="A108:B108"/>
    <mergeCell ref="A87:B87"/>
    <mergeCell ref="A94:B94"/>
    <mergeCell ref="A95:B95"/>
    <mergeCell ref="A96:B96"/>
    <mergeCell ref="A89:E89"/>
    <mergeCell ref="A83:B83"/>
    <mergeCell ref="A84:B84"/>
    <mergeCell ref="A85:B85"/>
    <mergeCell ref="A86:B86"/>
    <mergeCell ref="A65:B65"/>
    <mergeCell ref="A72:B72"/>
    <mergeCell ref="A73:B73"/>
    <mergeCell ref="A74:B74"/>
    <mergeCell ref="A67:E67"/>
    <mergeCell ref="A61:B61"/>
    <mergeCell ref="A62:B62"/>
    <mergeCell ref="A63:B63"/>
    <mergeCell ref="A64:B64"/>
    <mergeCell ref="A43:B43"/>
    <mergeCell ref="A50:B50"/>
    <mergeCell ref="A51:B51"/>
    <mergeCell ref="A52:B52"/>
    <mergeCell ref="A45:E45"/>
    <mergeCell ref="A39:B39"/>
    <mergeCell ref="A40:B40"/>
    <mergeCell ref="A41:B41"/>
    <mergeCell ref="A42:B42"/>
    <mergeCell ref="A21:B21"/>
    <mergeCell ref="A28:B28"/>
    <mergeCell ref="A29:B29"/>
    <mergeCell ref="A30:B30"/>
    <mergeCell ref="A23:E23"/>
    <mergeCell ref="A17:B17"/>
    <mergeCell ref="A18:B18"/>
    <mergeCell ref="A19:B19"/>
    <mergeCell ref="A20:B20"/>
    <mergeCell ref="F353:G353"/>
    <mergeCell ref="F331:G331"/>
    <mergeCell ref="F342:G342"/>
    <mergeCell ref="A339:B339"/>
    <mergeCell ref="A340:B340"/>
    <mergeCell ref="A347:B347"/>
    <mergeCell ref="A348:B348"/>
    <mergeCell ref="A349:B349"/>
    <mergeCell ref="A342:E342"/>
    <mergeCell ref="F309:G309"/>
    <mergeCell ref="F320:G320"/>
    <mergeCell ref="A317:B317"/>
    <mergeCell ref="A318:B318"/>
    <mergeCell ref="A320:E320"/>
    <mergeCell ref="F287:G287"/>
    <mergeCell ref="F298:G298"/>
    <mergeCell ref="A295:B295"/>
    <mergeCell ref="A296:B296"/>
    <mergeCell ref="A298:E298"/>
    <mergeCell ref="F265:G265"/>
    <mergeCell ref="F276:G276"/>
    <mergeCell ref="A273:B273"/>
    <mergeCell ref="A274:B274"/>
    <mergeCell ref="A276:E276"/>
    <mergeCell ref="F243:G243"/>
    <mergeCell ref="F254:G254"/>
    <mergeCell ref="A251:B251"/>
    <mergeCell ref="A252:B252"/>
    <mergeCell ref="A254:E254"/>
    <mergeCell ref="F221:G221"/>
    <mergeCell ref="F232:G232"/>
    <mergeCell ref="A229:B229"/>
    <mergeCell ref="A230:B230"/>
    <mergeCell ref="A232:E232"/>
    <mergeCell ref="F199:G199"/>
    <mergeCell ref="F210:G210"/>
    <mergeCell ref="A207:B207"/>
    <mergeCell ref="A208:B208"/>
    <mergeCell ref="A210:E210"/>
    <mergeCell ref="F177:G177"/>
    <mergeCell ref="F188:G188"/>
    <mergeCell ref="A185:B185"/>
    <mergeCell ref="A186:B186"/>
    <mergeCell ref="A188:E188"/>
    <mergeCell ref="F155:G155"/>
    <mergeCell ref="F166:G166"/>
    <mergeCell ref="A163:B163"/>
    <mergeCell ref="A164:B164"/>
    <mergeCell ref="A166:E166"/>
    <mergeCell ref="F133:G133"/>
    <mergeCell ref="F144:G144"/>
    <mergeCell ref="A141:B141"/>
    <mergeCell ref="A142:B142"/>
    <mergeCell ref="A144:E144"/>
    <mergeCell ref="F111:G111"/>
    <mergeCell ref="F122:G122"/>
    <mergeCell ref="A119:B119"/>
    <mergeCell ref="A120:B120"/>
    <mergeCell ref="A122:E122"/>
    <mergeCell ref="F89:G89"/>
    <mergeCell ref="F100:G100"/>
    <mergeCell ref="A97:B97"/>
    <mergeCell ref="A98:B98"/>
    <mergeCell ref="A100:E100"/>
    <mergeCell ref="F67:G67"/>
    <mergeCell ref="F78:G78"/>
    <mergeCell ref="A75:B75"/>
    <mergeCell ref="A76:B76"/>
    <mergeCell ref="A78:E78"/>
    <mergeCell ref="F45:G45"/>
    <mergeCell ref="F56:G56"/>
    <mergeCell ref="A53:B53"/>
    <mergeCell ref="A54:B54"/>
    <mergeCell ref="A56:E56"/>
    <mergeCell ref="F23:G23"/>
    <mergeCell ref="F34:G34"/>
    <mergeCell ref="A31:B31"/>
    <mergeCell ref="A32:B32"/>
    <mergeCell ref="A34:E34"/>
    <mergeCell ref="F1:G1"/>
    <mergeCell ref="F12:G12"/>
    <mergeCell ref="A6:B6"/>
    <mergeCell ref="A7:B7"/>
    <mergeCell ref="A8:B8"/>
    <mergeCell ref="A9:B9"/>
    <mergeCell ref="A10:B10"/>
    <mergeCell ref="A1:E1"/>
    <mergeCell ref="A12:E12"/>
  </mergeCells>
  <printOptions horizontalCentered="1"/>
  <pageMargins left="0.35433070866141736" right="0.35433070866141736" top="0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C7" sqref="C7"/>
    </sheetView>
  </sheetViews>
  <sheetFormatPr defaultColWidth="9.00390625" defaultRowHeight="16.5"/>
  <cols>
    <col min="1" max="1" width="6.125" style="14" customWidth="1"/>
    <col min="2" max="2" width="8.625" style="14" customWidth="1"/>
    <col min="3" max="4" width="7.625" style="14" customWidth="1"/>
    <col min="5" max="7" width="0.875" style="14" customWidth="1"/>
    <col min="8" max="9" width="7.625" style="14" customWidth="1"/>
    <col min="10" max="10" width="7.625" style="16" customWidth="1"/>
    <col min="11" max="11" width="7.625" style="14" customWidth="1"/>
    <col min="12" max="12" width="8.625" style="14" customWidth="1"/>
    <col min="13" max="16384" width="9.00390625" style="14" customWidth="1"/>
  </cols>
  <sheetData>
    <row r="1" spans="1:12" ht="25.5">
      <c r="A1" s="119" t="str">
        <f>'基本資料'!B2</f>
        <v>花蓮縣玉里鎮中城國民小學106學年度第1學期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18" t="str">
        <f>'基本資料'!C4</f>
        <v>二年忠班</v>
      </c>
      <c r="B3" s="118"/>
      <c r="C3" s="118" t="s">
        <v>20</v>
      </c>
      <c r="D3" s="118"/>
      <c r="E3" s="118"/>
      <c r="F3" s="118"/>
      <c r="G3" s="118"/>
      <c r="H3" s="118"/>
      <c r="I3" s="120"/>
      <c r="J3" s="120"/>
    </row>
    <row r="4" spans="3:10" ht="15.75" customHeight="1">
      <c r="C4" s="45">
        <f>'基本資料'!C11</f>
        <v>1</v>
      </c>
      <c r="D4" s="45">
        <f>'基本資料'!C12</f>
        <v>1</v>
      </c>
      <c r="E4" s="45">
        <f>'基本資料'!C13</f>
        <v>0</v>
      </c>
      <c r="F4" s="45">
        <f>'基本資料'!C14</f>
        <v>0</v>
      </c>
      <c r="G4" s="45">
        <f>'基本資料'!C15</f>
        <v>0</v>
      </c>
      <c r="H4" s="45"/>
      <c r="I4" s="45">
        <f>C4+D4+E4+F4+G4</f>
        <v>2</v>
      </c>
      <c r="J4" s="17"/>
    </row>
    <row r="5" spans="1:12" ht="15.75" customHeight="1" thickBot="1">
      <c r="A5" s="18" t="s">
        <v>8</v>
      </c>
      <c r="B5" s="18" t="s">
        <v>9</v>
      </c>
      <c r="C5" s="18" t="str">
        <f>'基本資料'!B11</f>
        <v>國語</v>
      </c>
      <c r="D5" s="18" t="str">
        <f>'基本資料'!B12</f>
        <v>數學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15</v>
      </c>
      <c r="L5" s="18" t="s">
        <v>32</v>
      </c>
    </row>
    <row r="6" spans="1:9" ht="15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2" ht="15.75" customHeight="1">
      <c r="A7" s="39">
        <v>1</v>
      </c>
      <c r="B7" s="21">
        <f>'基本資料'!F5</f>
        <v>0</v>
      </c>
      <c r="C7" s="40"/>
      <c r="D7" s="40"/>
      <c r="E7" s="40"/>
      <c r="F7" s="40"/>
      <c r="G7" s="40"/>
      <c r="H7" s="40">
        <f>C7*$C$4+D7*$D$4+E7*$E$4+F7*$F$4+G7*$G$4</f>
        <v>0</v>
      </c>
      <c r="I7" s="41">
        <f>H7/$I$4</f>
        <v>0</v>
      </c>
      <c r="J7" s="40">
        <f>SUMPRODUCT((H$7:H$39&gt;H7)*(1/COUNTIF(H$7:H$39,H$7:H$39)))+1</f>
        <v>1</v>
      </c>
      <c r="K7" s="39">
        <f>H7-'第二次考查'!H7</f>
        <v>0</v>
      </c>
      <c r="L7" s="39">
        <f>SUMPRODUCT((K$7:K$39&gt;K7)*(1/COUNTIF(K$7:K$39,K$7:K$39)))+1</f>
        <v>1</v>
      </c>
    </row>
    <row r="8" spans="1:12" ht="15.75" customHeight="1">
      <c r="A8" s="40">
        <v>2</v>
      </c>
      <c r="B8" s="21">
        <f>'基本資料'!F6</f>
        <v>0</v>
      </c>
      <c r="C8" s="40"/>
      <c r="D8" s="40"/>
      <c r="E8" s="40"/>
      <c r="F8" s="40"/>
      <c r="G8" s="40"/>
      <c r="H8" s="40">
        <f aca="true" t="shared" si="0" ref="H8:H39">C8*$C$4+D8*$D$4+E8*$E$4+F8*$F$4+G8*$G$4</f>
        <v>0</v>
      </c>
      <c r="I8" s="41">
        <f aca="true" t="shared" si="1" ref="I8:I39">H8/$I$4</f>
        <v>0</v>
      </c>
      <c r="J8" s="40">
        <f aca="true" t="shared" si="2" ref="J8:J39">SUMPRODUCT((H$7:H$39&gt;H8)*(1/COUNTIF(H$7:H$39,H$7:H$39)))+1</f>
        <v>1</v>
      </c>
      <c r="K8" s="39">
        <f>H8-'第二次考查'!H8</f>
        <v>0</v>
      </c>
      <c r="L8" s="39">
        <f aca="true" t="shared" si="3" ref="L8:L39">SUMPRODUCT((K$7:K$39&gt;K8)*(1/COUNTIF(K$7:K$39,K$7:K$39)))+1</f>
        <v>1</v>
      </c>
    </row>
    <row r="9" spans="1:12" ht="15.75" customHeight="1">
      <c r="A9" s="40">
        <v>3</v>
      </c>
      <c r="B9" s="21">
        <f>'基本資料'!F7</f>
        <v>0</v>
      </c>
      <c r="C9" s="40"/>
      <c r="D9" s="40"/>
      <c r="E9" s="40"/>
      <c r="F9" s="40"/>
      <c r="G9" s="40"/>
      <c r="H9" s="40">
        <f t="shared" si="0"/>
        <v>0</v>
      </c>
      <c r="I9" s="41">
        <f t="shared" si="1"/>
        <v>0</v>
      </c>
      <c r="J9" s="40">
        <f t="shared" si="2"/>
        <v>1</v>
      </c>
      <c r="K9" s="39">
        <f>H9-'第二次考查'!H9</f>
        <v>0</v>
      </c>
      <c r="L9" s="39">
        <f t="shared" si="3"/>
        <v>1</v>
      </c>
    </row>
    <row r="10" spans="1:12" ht="15.75" customHeight="1">
      <c r="A10" s="40">
        <v>4</v>
      </c>
      <c r="B10" s="21">
        <f>'基本資料'!F8</f>
        <v>0</v>
      </c>
      <c r="C10" s="40"/>
      <c r="D10" s="40"/>
      <c r="E10" s="40"/>
      <c r="F10" s="40"/>
      <c r="G10" s="40"/>
      <c r="H10" s="40">
        <f t="shared" si="0"/>
        <v>0</v>
      </c>
      <c r="I10" s="41">
        <f t="shared" si="1"/>
        <v>0</v>
      </c>
      <c r="J10" s="40">
        <f t="shared" si="2"/>
        <v>1</v>
      </c>
      <c r="K10" s="39">
        <f>H10-'第二次考查'!H10</f>
        <v>0</v>
      </c>
      <c r="L10" s="39">
        <f t="shared" si="3"/>
        <v>1</v>
      </c>
    </row>
    <row r="11" spans="1:12" ht="15.75" customHeight="1">
      <c r="A11" s="40">
        <v>5</v>
      </c>
      <c r="B11" s="21">
        <f>'基本資料'!F9</f>
        <v>0</v>
      </c>
      <c r="C11" s="40"/>
      <c r="D11" s="40"/>
      <c r="E11" s="40"/>
      <c r="F11" s="40"/>
      <c r="G11" s="40"/>
      <c r="H11" s="40">
        <f t="shared" si="0"/>
        <v>0</v>
      </c>
      <c r="I11" s="41">
        <f t="shared" si="1"/>
        <v>0</v>
      </c>
      <c r="J11" s="40">
        <f t="shared" si="2"/>
        <v>1</v>
      </c>
      <c r="K11" s="39">
        <f>H11-'第二次考查'!H11</f>
        <v>0</v>
      </c>
      <c r="L11" s="39">
        <f t="shared" si="3"/>
        <v>1</v>
      </c>
    </row>
    <row r="12" spans="1:12" ht="15.75" customHeight="1">
      <c r="A12" s="40">
        <v>6</v>
      </c>
      <c r="B12" s="21">
        <f>'基本資料'!F10</f>
        <v>0</v>
      </c>
      <c r="C12" s="40"/>
      <c r="D12" s="40"/>
      <c r="E12" s="40"/>
      <c r="F12" s="40"/>
      <c r="G12" s="40"/>
      <c r="H12" s="40">
        <f t="shared" si="0"/>
        <v>0</v>
      </c>
      <c r="I12" s="41">
        <f t="shared" si="1"/>
        <v>0</v>
      </c>
      <c r="J12" s="40">
        <f t="shared" si="2"/>
        <v>1</v>
      </c>
      <c r="K12" s="39">
        <f>H12-'第二次考查'!H12</f>
        <v>0</v>
      </c>
      <c r="L12" s="39">
        <f t="shared" si="3"/>
        <v>1</v>
      </c>
    </row>
    <row r="13" spans="1:12" ht="15.75" customHeight="1">
      <c r="A13" s="40">
        <v>7</v>
      </c>
      <c r="B13" s="21">
        <f>'基本資料'!F11</f>
        <v>0</v>
      </c>
      <c r="C13" s="40"/>
      <c r="D13" s="40"/>
      <c r="E13" s="40"/>
      <c r="F13" s="40"/>
      <c r="G13" s="40"/>
      <c r="H13" s="40">
        <f t="shared" si="0"/>
        <v>0</v>
      </c>
      <c r="I13" s="41">
        <f t="shared" si="1"/>
        <v>0</v>
      </c>
      <c r="J13" s="40">
        <f t="shared" si="2"/>
        <v>1</v>
      </c>
      <c r="K13" s="39">
        <f>H13-'第二次考查'!H13</f>
        <v>0</v>
      </c>
      <c r="L13" s="39">
        <f t="shared" si="3"/>
        <v>1</v>
      </c>
    </row>
    <row r="14" spans="1:12" ht="15.75" customHeight="1">
      <c r="A14" s="40">
        <v>8</v>
      </c>
      <c r="B14" s="21">
        <f>'基本資料'!F12</f>
        <v>0</v>
      </c>
      <c r="C14" s="40"/>
      <c r="D14" s="40"/>
      <c r="E14" s="40"/>
      <c r="F14" s="40"/>
      <c r="G14" s="40"/>
      <c r="H14" s="40">
        <f t="shared" si="0"/>
        <v>0</v>
      </c>
      <c r="I14" s="41">
        <f t="shared" si="1"/>
        <v>0</v>
      </c>
      <c r="J14" s="40">
        <f t="shared" si="2"/>
        <v>1</v>
      </c>
      <c r="K14" s="39">
        <f>H14-'第二次考查'!H14</f>
        <v>0</v>
      </c>
      <c r="L14" s="39">
        <f t="shared" si="3"/>
        <v>1</v>
      </c>
    </row>
    <row r="15" spans="1:12" ht="15.75" customHeight="1">
      <c r="A15" s="40">
        <v>9</v>
      </c>
      <c r="B15" s="21">
        <f>'基本資料'!F13</f>
        <v>0</v>
      </c>
      <c r="C15" s="40"/>
      <c r="D15" s="40"/>
      <c r="E15" s="40"/>
      <c r="F15" s="40"/>
      <c r="G15" s="40"/>
      <c r="H15" s="40">
        <f t="shared" si="0"/>
        <v>0</v>
      </c>
      <c r="I15" s="41">
        <f t="shared" si="1"/>
        <v>0</v>
      </c>
      <c r="J15" s="40">
        <f t="shared" si="2"/>
        <v>1</v>
      </c>
      <c r="K15" s="39">
        <f>H15-'第二次考查'!H15</f>
        <v>0</v>
      </c>
      <c r="L15" s="39">
        <f t="shared" si="3"/>
        <v>1</v>
      </c>
    </row>
    <row r="16" spans="1:12" ht="15.75" customHeight="1">
      <c r="A16" s="40">
        <v>10</v>
      </c>
      <c r="B16" s="21">
        <f>'基本資料'!F14</f>
        <v>0</v>
      </c>
      <c r="C16" s="40"/>
      <c r="D16" s="40"/>
      <c r="E16" s="40"/>
      <c r="F16" s="40"/>
      <c r="G16" s="40"/>
      <c r="H16" s="40">
        <f t="shared" si="0"/>
        <v>0</v>
      </c>
      <c r="I16" s="41">
        <f t="shared" si="1"/>
        <v>0</v>
      </c>
      <c r="J16" s="40">
        <f t="shared" si="2"/>
        <v>1</v>
      </c>
      <c r="K16" s="39">
        <f>H16-'第二次考查'!H16</f>
        <v>0</v>
      </c>
      <c r="L16" s="39">
        <f t="shared" si="3"/>
        <v>1</v>
      </c>
    </row>
    <row r="17" spans="1:12" ht="15.75" customHeight="1">
      <c r="A17" s="40">
        <v>11</v>
      </c>
      <c r="B17" s="21">
        <f>'基本資料'!F15</f>
        <v>0</v>
      </c>
      <c r="C17" s="40"/>
      <c r="D17" s="40"/>
      <c r="E17" s="40"/>
      <c r="F17" s="40"/>
      <c r="G17" s="40"/>
      <c r="H17" s="40">
        <f t="shared" si="0"/>
        <v>0</v>
      </c>
      <c r="I17" s="41">
        <f t="shared" si="1"/>
        <v>0</v>
      </c>
      <c r="J17" s="40">
        <f t="shared" si="2"/>
        <v>1</v>
      </c>
      <c r="K17" s="39">
        <f>H17-'第二次考查'!H17</f>
        <v>0</v>
      </c>
      <c r="L17" s="39">
        <f t="shared" si="3"/>
        <v>1</v>
      </c>
    </row>
    <row r="18" spans="1:12" ht="15.75" customHeight="1">
      <c r="A18" s="40">
        <v>12</v>
      </c>
      <c r="B18" s="21">
        <f>'基本資料'!F16</f>
        <v>0</v>
      </c>
      <c r="C18" s="40"/>
      <c r="D18" s="40"/>
      <c r="E18" s="40"/>
      <c r="F18" s="40"/>
      <c r="G18" s="40"/>
      <c r="H18" s="40">
        <f t="shared" si="0"/>
        <v>0</v>
      </c>
      <c r="I18" s="41">
        <f t="shared" si="1"/>
        <v>0</v>
      </c>
      <c r="J18" s="40">
        <f t="shared" si="2"/>
        <v>1</v>
      </c>
      <c r="K18" s="39">
        <f>H18-'第二次考查'!H18</f>
        <v>0</v>
      </c>
      <c r="L18" s="39">
        <f t="shared" si="3"/>
        <v>1</v>
      </c>
    </row>
    <row r="19" spans="1:12" ht="15.75" customHeight="1">
      <c r="A19" s="40">
        <v>13</v>
      </c>
      <c r="B19" s="21">
        <f>'基本資料'!F17</f>
        <v>0</v>
      </c>
      <c r="C19" s="40"/>
      <c r="D19" s="40"/>
      <c r="E19" s="40"/>
      <c r="F19" s="40"/>
      <c r="G19" s="40"/>
      <c r="H19" s="40">
        <f t="shared" si="0"/>
        <v>0</v>
      </c>
      <c r="I19" s="41">
        <f t="shared" si="1"/>
        <v>0</v>
      </c>
      <c r="J19" s="40">
        <f t="shared" si="2"/>
        <v>1</v>
      </c>
      <c r="K19" s="39">
        <f>H19-'第二次考查'!H19</f>
        <v>0</v>
      </c>
      <c r="L19" s="39">
        <f t="shared" si="3"/>
        <v>1</v>
      </c>
    </row>
    <row r="20" spans="1:12" ht="15.75" customHeight="1">
      <c r="A20" s="40">
        <v>14</v>
      </c>
      <c r="B20" s="21">
        <f>'基本資料'!F18</f>
        <v>0</v>
      </c>
      <c r="C20" s="40"/>
      <c r="D20" s="40"/>
      <c r="E20" s="40"/>
      <c r="F20" s="40"/>
      <c r="G20" s="40"/>
      <c r="H20" s="40">
        <f t="shared" si="0"/>
        <v>0</v>
      </c>
      <c r="I20" s="41">
        <f t="shared" si="1"/>
        <v>0</v>
      </c>
      <c r="J20" s="40">
        <f t="shared" si="2"/>
        <v>1</v>
      </c>
      <c r="K20" s="39">
        <f>H20-'第二次考查'!H20</f>
        <v>0</v>
      </c>
      <c r="L20" s="39">
        <f t="shared" si="3"/>
        <v>1</v>
      </c>
    </row>
    <row r="21" spans="1:12" ht="15.75" customHeight="1">
      <c r="A21" s="40">
        <v>15</v>
      </c>
      <c r="B21" s="21">
        <f>'基本資料'!F19</f>
        <v>0</v>
      </c>
      <c r="C21" s="40"/>
      <c r="D21" s="40"/>
      <c r="E21" s="40"/>
      <c r="F21" s="40"/>
      <c r="G21" s="40"/>
      <c r="H21" s="40">
        <f t="shared" si="0"/>
        <v>0</v>
      </c>
      <c r="I21" s="41">
        <f t="shared" si="1"/>
        <v>0</v>
      </c>
      <c r="J21" s="40">
        <f t="shared" si="2"/>
        <v>1</v>
      </c>
      <c r="K21" s="39">
        <f>H21-'第二次考查'!H21</f>
        <v>0</v>
      </c>
      <c r="L21" s="39">
        <f t="shared" si="3"/>
        <v>1</v>
      </c>
    </row>
    <row r="22" spans="1:12" ht="15.75" customHeight="1">
      <c r="A22" s="40">
        <v>16</v>
      </c>
      <c r="B22" s="21">
        <f>'基本資料'!F20</f>
        <v>0</v>
      </c>
      <c r="C22" s="40"/>
      <c r="D22" s="40"/>
      <c r="E22" s="40"/>
      <c r="F22" s="40"/>
      <c r="G22" s="40"/>
      <c r="H22" s="40">
        <f t="shared" si="0"/>
        <v>0</v>
      </c>
      <c r="I22" s="41">
        <f t="shared" si="1"/>
        <v>0</v>
      </c>
      <c r="J22" s="40">
        <f t="shared" si="2"/>
        <v>1</v>
      </c>
      <c r="K22" s="39">
        <f>H22-'第二次考查'!H22</f>
        <v>0</v>
      </c>
      <c r="L22" s="39">
        <f t="shared" si="3"/>
        <v>1</v>
      </c>
    </row>
    <row r="23" spans="1:12" ht="15.75" customHeight="1">
      <c r="A23" s="40">
        <v>17</v>
      </c>
      <c r="B23" s="21">
        <f>'基本資料'!F21</f>
        <v>0</v>
      </c>
      <c r="C23" s="40"/>
      <c r="D23" s="40"/>
      <c r="E23" s="40"/>
      <c r="F23" s="40"/>
      <c r="G23" s="40"/>
      <c r="H23" s="40">
        <f t="shared" si="0"/>
        <v>0</v>
      </c>
      <c r="I23" s="41">
        <f t="shared" si="1"/>
        <v>0</v>
      </c>
      <c r="J23" s="40">
        <f t="shared" si="2"/>
        <v>1</v>
      </c>
      <c r="K23" s="39">
        <f>H23-'第二次考查'!H23</f>
        <v>0</v>
      </c>
      <c r="L23" s="39">
        <f t="shared" si="3"/>
        <v>1</v>
      </c>
    </row>
    <row r="24" spans="1:12" ht="15.75" customHeight="1">
      <c r="A24" s="40">
        <v>18</v>
      </c>
      <c r="B24" s="21">
        <f>'基本資料'!F22</f>
        <v>0</v>
      </c>
      <c r="C24" s="40"/>
      <c r="D24" s="40"/>
      <c r="E24" s="40"/>
      <c r="F24" s="40"/>
      <c r="G24" s="40"/>
      <c r="H24" s="40">
        <f t="shared" si="0"/>
        <v>0</v>
      </c>
      <c r="I24" s="41">
        <f t="shared" si="1"/>
        <v>0</v>
      </c>
      <c r="J24" s="40">
        <f t="shared" si="2"/>
        <v>1</v>
      </c>
      <c r="K24" s="39">
        <f>H24-'第二次考查'!H24</f>
        <v>0</v>
      </c>
      <c r="L24" s="39">
        <f t="shared" si="3"/>
        <v>1</v>
      </c>
    </row>
    <row r="25" spans="1:12" ht="15.75" customHeight="1">
      <c r="A25" s="40">
        <v>19</v>
      </c>
      <c r="B25" s="21">
        <f>'基本資料'!F23</f>
        <v>0</v>
      </c>
      <c r="C25" s="40"/>
      <c r="D25" s="40"/>
      <c r="E25" s="40"/>
      <c r="F25" s="40"/>
      <c r="G25" s="40"/>
      <c r="H25" s="40">
        <f t="shared" si="0"/>
        <v>0</v>
      </c>
      <c r="I25" s="41">
        <f t="shared" si="1"/>
        <v>0</v>
      </c>
      <c r="J25" s="40">
        <f t="shared" si="2"/>
        <v>1</v>
      </c>
      <c r="K25" s="39">
        <f>H25-'第二次考查'!H25</f>
        <v>0</v>
      </c>
      <c r="L25" s="39">
        <f t="shared" si="3"/>
        <v>1</v>
      </c>
    </row>
    <row r="26" spans="1:12" ht="15.75" customHeight="1">
      <c r="A26" s="40">
        <v>20</v>
      </c>
      <c r="B26" s="21">
        <f>'基本資料'!F24</f>
        <v>0</v>
      </c>
      <c r="C26" s="40"/>
      <c r="D26" s="40"/>
      <c r="E26" s="40"/>
      <c r="F26" s="40"/>
      <c r="G26" s="40"/>
      <c r="H26" s="40">
        <f t="shared" si="0"/>
        <v>0</v>
      </c>
      <c r="I26" s="41">
        <f t="shared" si="1"/>
        <v>0</v>
      </c>
      <c r="J26" s="40">
        <f t="shared" si="2"/>
        <v>1</v>
      </c>
      <c r="K26" s="39">
        <f>H26-'第二次考查'!H26</f>
        <v>0</v>
      </c>
      <c r="L26" s="39">
        <f t="shared" si="3"/>
        <v>1</v>
      </c>
    </row>
    <row r="27" spans="1:12" ht="15.75" customHeight="1">
      <c r="A27" s="40">
        <v>21</v>
      </c>
      <c r="B27" s="21">
        <f>'基本資料'!F25</f>
        <v>0</v>
      </c>
      <c r="C27" s="40"/>
      <c r="D27" s="40"/>
      <c r="E27" s="40"/>
      <c r="F27" s="40"/>
      <c r="G27" s="40"/>
      <c r="H27" s="40">
        <f t="shared" si="0"/>
        <v>0</v>
      </c>
      <c r="I27" s="41">
        <f t="shared" si="1"/>
        <v>0</v>
      </c>
      <c r="J27" s="40">
        <f t="shared" si="2"/>
        <v>1</v>
      </c>
      <c r="K27" s="39">
        <f>H27-'第二次考查'!H27</f>
        <v>0</v>
      </c>
      <c r="L27" s="39">
        <f t="shared" si="3"/>
        <v>1</v>
      </c>
    </row>
    <row r="28" spans="1:12" ht="15.75" customHeight="1">
      <c r="A28" s="40">
        <v>22</v>
      </c>
      <c r="B28" s="21">
        <f>'基本資料'!F26</f>
        <v>0</v>
      </c>
      <c r="C28" s="40"/>
      <c r="D28" s="40"/>
      <c r="E28" s="40"/>
      <c r="F28" s="40"/>
      <c r="G28" s="40"/>
      <c r="H28" s="40">
        <f t="shared" si="0"/>
        <v>0</v>
      </c>
      <c r="I28" s="41">
        <f t="shared" si="1"/>
        <v>0</v>
      </c>
      <c r="J28" s="40">
        <f t="shared" si="2"/>
        <v>1</v>
      </c>
      <c r="K28" s="39">
        <f>H28-'第二次考查'!H28</f>
        <v>0</v>
      </c>
      <c r="L28" s="39">
        <f t="shared" si="3"/>
        <v>1</v>
      </c>
    </row>
    <row r="29" spans="1:12" ht="15.75" customHeight="1">
      <c r="A29" s="40">
        <v>23</v>
      </c>
      <c r="B29" s="21">
        <f>'基本資料'!F27</f>
        <v>0</v>
      </c>
      <c r="C29" s="40"/>
      <c r="D29" s="40"/>
      <c r="E29" s="40"/>
      <c r="F29" s="40"/>
      <c r="G29" s="40"/>
      <c r="H29" s="40">
        <f t="shared" si="0"/>
        <v>0</v>
      </c>
      <c r="I29" s="41">
        <f t="shared" si="1"/>
        <v>0</v>
      </c>
      <c r="J29" s="40">
        <f t="shared" si="2"/>
        <v>1</v>
      </c>
      <c r="K29" s="39">
        <f>H29-'第二次考查'!H29</f>
        <v>0</v>
      </c>
      <c r="L29" s="39">
        <f t="shared" si="3"/>
        <v>1</v>
      </c>
    </row>
    <row r="30" spans="1:12" ht="15.75" customHeight="1">
      <c r="A30" s="40">
        <v>24</v>
      </c>
      <c r="B30" s="21">
        <f>'基本資料'!F28</f>
        <v>0</v>
      </c>
      <c r="C30" s="40"/>
      <c r="D30" s="40"/>
      <c r="E30" s="40"/>
      <c r="F30" s="40"/>
      <c r="G30" s="40"/>
      <c r="H30" s="40">
        <f t="shared" si="0"/>
        <v>0</v>
      </c>
      <c r="I30" s="41">
        <f t="shared" si="1"/>
        <v>0</v>
      </c>
      <c r="J30" s="40">
        <f t="shared" si="2"/>
        <v>1</v>
      </c>
      <c r="K30" s="39">
        <f>H30-'第二次考查'!H30</f>
        <v>0</v>
      </c>
      <c r="L30" s="39">
        <f t="shared" si="3"/>
        <v>1</v>
      </c>
    </row>
    <row r="31" spans="1:12" ht="15.75" customHeight="1">
      <c r="A31" s="40">
        <v>25</v>
      </c>
      <c r="B31" s="21">
        <f>'基本資料'!F29</f>
        <v>0</v>
      </c>
      <c r="C31" s="40"/>
      <c r="D31" s="40"/>
      <c r="E31" s="40"/>
      <c r="F31" s="40"/>
      <c r="G31" s="40"/>
      <c r="H31" s="40">
        <f t="shared" si="0"/>
        <v>0</v>
      </c>
      <c r="I31" s="41">
        <f t="shared" si="1"/>
        <v>0</v>
      </c>
      <c r="J31" s="40">
        <f t="shared" si="2"/>
        <v>1</v>
      </c>
      <c r="K31" s="39">
        <f>H31-'第二次考查'!H31</f>
        <v>0</v>
      </c>
      <c r="L31" s="39">
        <f t="shared" si="3"/>
        <v>1</v>
      </c>
    </row>
    <row r="32" spans="1:12" ht="15.75" customHeight="1">
      <c r="A32" s="40">
        <v>26</v>
      </c>
      <c r="B32" s="21">
        <f>'基本資料'!F30</f>
        <v>0</v>
      </c>
      <c r="C32" s="40"/>
      <c r="D32" s="40"/>
      <c r="E32" s="40"/>
      <c r="F32" s="40"/>
      <c r="G32" s="40"/>
      <c r="H32" s="40">
        <f t="shared" si="0"/>
        <v>0</v>
      </c>
      <c r="I32" s="41">
        <f t="shared" si="1"/>
        <v>0</v>
      </c>
      <c r="J32" s="40">
        <f t="shared" si="2"/>
        <v>1</v>
      </c>
      <c r="K32" s="39">
        <f>H32-'第二次考查'!H32</f>
        <v>0</v>
      </c>
      <c r="L32" s="39">
        <f t="shared" si="3"/>
        <v>1</v>
      </c>
    </row>
    <row r="33" spans="1:12" ht="15.75" customHeight="1">
      <c r="A33" s="40">
        <v>27</v>
      </c>
      <c r="B33" s="21">
        <f>'基本資料'!F31</f>
        <v>0</v>
      </c>
      <c r="C33" s="40"/>
      <c r="D33" s="40"/>
      <c r="E33" s="40"/>
      <c r="F33" s="40"/>
      <c r="G33" s="40"/>
      <c r="H33" s="40">
        <f t="shared" si="0"/>
        <v>0</v>
      </c>
      <c r="I33" s="41">
        <f t="shared" si="1"/>
        <v>0</v>
      </c>
      <c r="J33" s="40">
        <f t="shared" si="2"/>
        <v>1</v>
      </c>
      <c r="K33" s="39">
        <f>H33-'第二次考查'!H33</f>
        <v>0</v>
      </c>
      <c r="L33" s="39">
        <f t="shared" si="3"/>
        <v>1</v>
      </c>
    </row>
    <row r="34" spans="1:12" ht="15.75" customHeight="1">
      <c r="A34" s="40">
        <v>28</v>
      </c>
      <c r="B34" s="21">
        <f>'基本資料'!F32</f>
        <v>0</v>
      </c>
      <c r="C34" s="40"/>
      <c r="D34" s="40"/>
      <c r="E34" s="40"/>
      <c r="F34" s="40"/>
      <c r="G34" s="40"/>
      <c r="H34" s="40">
        <f t="shared" si="0"/>
        <v>0</v>
      </c>
      <c r="I34" s="41">
        <f t="shared" si="1"/>
        <v>0</v>
      </c>
      <c r="J34" s="40">
        <f t="shared" si="2"/>
        <v>1</v>
      </c>
      <c r="K34" s="39">
        <f>H34-'第二次考查'!H34</f>
        <v>0</v>
      </c>
      <c r="L34" s="39">
        <f t="shared" si="3"/>
        <v>1</v>
      </c>
    </row>
    <row r="35" spans="1:12" ht="15.75" customHeight="1">
      <c r="A35" s="40">
        <v>29</v>
      </c>
      <c r="B35" s="21">
        <f>'基本資料'!F33</f>
        <v>0</v>
      </c>
      <c r="C35" s="40"/>
      <c r="D35" s="40"/>
      <c r="E35" s="40"/>
      <c r="F35" s="40"/>
      <c r="G35" s="40"/>
      <c r="H35" s="40">
        <f t="shared" si="0"/>
        <v>0</v>
      </c>
      <c r="I35" s="41">
        <f t="shared" si="1"/>
        <v>0</v>
      </c>
      <c r="J35" s="40">
        <f t="shared" si="2"/>
        <v>1</v>
      </c>
      <c r="K35" s="39">
        <f>H35-'第二次考查'!H35</f>
        <v>0</v>
      </c>
      <c r="L35" s="39">
        <f t="shared" si="3"/>
        <v>1</v>
      </c>
    </row>
    <row r="36" spans="1:12" ht="15.75" customHeight="1">
      <c r="A36" s="40">
        <v>30</v>
      </c>
      <c r="B36" s="21">
        <f>'基本資料'!F34</f>
        <v>0</v>
      </c>
      <c r="C36" s="40"/>
      <c r="D36" s="40"/>
      <c r="E36" s="40"/>
      <c r="F36" s="40"/>
      <c r="G36" s="40"/>
      <c r="H36" s="40">
        <f t="shared" si="0"/>
        <v>0</v>
      </c>
      <c r="I36" s="41">
        <f t="shared" si="1"/>
        <v>0</v>
      </c>
      <c r="J36" s="40">
        <f t="shared" si="2"/>
        <v>1</v>
      </c>
      <c r="K36" s="39">
        <f>H36-'第二次考查'!H36</f>
        <v>0</v>
      </c>
      <c r="L36" s="39">
        <f t="shared" si="3"/>
        <v>1</v>
      </c>
    </row>
    <row r="37" spans="1:12" ht="15.75" customHeight="1">
      <c r="A37" s="40">
        <v>31</v>
      </c>
      <c r="B37" s="21">
        <f>'基本資料'!F35</f>
        <v>0</v>
      </c>
      <c r="C37" s="40"/>
      <c r="D37" s="40"/>
      <c r="E37" s="40"/>
      <c r="F37" s="40"/>
      <c r="G37" s="40"/>
      <c r="H37" s="40">
        <f t="shared" si="0"/>
        <v>0</v>
      </c>
      <c r="I37" s="41">
        <f t="shared" si="1"/>
        <v>0</v>
      </c>
      <c r="J37" s="40">
        <f t="shared" si="2"/>
        <v>1</v>
      </c>
      <c r="K37" s="39">
        <f>H37-'第二次考查'!H37</f>
        <v>0</v>
      </c>
      <c r="L37" s="39">
        <f t="shared" si="3"/>
        <v>1</v>
      </c>
    </row>
    <row r="38" spans="1:12" ht="15.75" customHeight="1">
      <c r="A38" s="40">
        <v>32</v>
      </c>
      <c r="B38" s="21">
        <f>'基本資料'!F36</f>
        <v>0</v>
      </c>
      <c r="C38" s="40"/>
      <c r="D38" s="40"/>
      <c r="E38" s="40"/>
      <c r="F38" s="40"/>
      <c r="G38" s="40"/>
      <c r="H38" s="40">
        <f t="shared" si="0"/>
        <v>0</v>
      </c>
      <c r="I38" s="41">
        <f t="shared" si="1"/>
        <v>0</v>
      </c>
      <c r="J38" s="40">
        <f t="shared" si="2"/>
        <v>1</v>
      </c>
      <c r="K38" s="39">
        <f>H38-'第二次考查'!H38</f>
        <v>0</v>
      </c>
      <c r="L38" s="39">
        <f t="shared" si="3"/>
        <v>1</v>
      </c>
    </row>
    <row r="39" spans="1:12" ht="15.75" customHeight="1">
      <c r="A39" s="40">
        <v>33</v>
      </c>
      <c r="B39" s="21">
        <f>'基本資料'!F37</f>
        <v>0</v>
      </c>
      <c r="C39" s="40"/>
      <c r="D39" s="40"/>
      <c r="E39" s="40"/>
      <c r="F39" s="40"/>
      <c r="G39" s="40"/>
      <c r="H39" s="40">
        <f t="shared" si="0"/>
        <v>0</v>
      </c>
      <c r="I39" s="41">
        <f t="shared" si="1"/>
        <v>0</v>
      </c>
      <c r="J39" s="40">
        <f t="shared" si="2"/>
        <v>1</v>
      </c>
      <c r="K39" s="39">
        <f>H39-'第二次考查'!H39</f>
        <v>0</v>
      </c>
      <c r="L39" s="39">
        <f t="shared" si="3"/>
        <v>1</v>
      </c>
    </row>
    <row r="40" spans="1:12" ht="15.75" customHeight="1">
      <c r="A40" s="19"/>
      <c r="B40" s="19"/>
      <c r="C40" s="19"/>
      <c r="D40" s="19"/>
      <c r="E40" s="19"/>
      <c r="F40" s="19"/>
      <c r="G40" s="19"/>
      <c r="H40" s="19"/>
      <c r="I40" s="25"/>
      <c r="J40" s="17"/>
      <c r="K40" s="26"/>
      <c r="L40" s="26"/>
    </row>
    <row r="41" spans="1:12" ht="15.75" customHeight="1">
      <c r="A41" s="17"/>
      <c r="B41" s="27" t="s">
        <v>13</v>
      </c>
      <c r="C41" s="28">
        <f>SUM(C7:C39)</f>
        <v>0</v>
      </c>
      <c r="D41" s="28">
        <f>SUM(D7:D39)</f>
        <v>0</v>
      </c>
      <c r="E41" s="28"/>
      <c r="F41" s="28"/>
      <c r="G41" s="28"/>
      <c r="H41" s="19"/>
      <c r="I41" s="29"/>
      <c r="J41" s="17"/>
      <c r="K41" s="26"/>
      <c r="L41" s="26"/>
    </row>
    <row r="42" spans="1:9" ht="15.75" customHeight="1">
      <c r="A42" s="16"/>
      <c r="B42" s="19"/>
      <c r="C42" s="19"/>
      <c r="D42" s="19"/>
      <c r="E42" s="19"/>
      <c r="F42" s="19"/>
      <c r="G42" s="19"/>
      <c r="H42" s="19"/>
      <c r="I42" s="25"/>
    </row>
    <row r="43" spans="1:9" ht="15.75" customHeight="1">
      <c r="A43" s="16"/>
      <c r="B43" s="27" t="s">
        <v>14</v>
      </c>
      <c r="C43" s="30" t="e">
        <f>AVERAGE(C7:C39)</f>
        <v>#DIV/0!</v>
      </c>
      <c r="D43" s="30" t="e">
        <f>AVERAGE(D7:D39)</f>
        <v>#DIV/0!</v>
      </c>
      <c r="E43" s="30"/>
      <c r="F43" s="30"/>
      <c r="G43" s="30"/>
      <c r="H43" s="25"/>
      <c r="I43" s="25"/>
    </row>
    <row r="44" spans="1:12" ht="15.75" customHeight="1">
      <c r="A44" s="17"/>
      <c r="B44" s="31"/>
      <c r="C44" s="25"/>
      <c r="D44" s="25"/>
      <c r="E44" s="25"/>
      <c r="F44" s="25"/>
      <c r="G44" s="25"/>
      <c r="H44" s="25"/>
      <c r="I44" s="25"/>
      <c r="J44" s="17"/>
      <c r="K44" s="26"/>
      <c r="L44" s="26"/>
    </row>
    <row r="45" spans="1:12" ht="15.75" customHeight="1">
      <c r="A45" s="17"/>
      <c r="B45" s="31"/>
      <c r="C45" s="25"/>
      <c r="D45" s="25"/>
      <c r="E45" s="25"/>
      <c r="F45" s="25"/>
      <c r="G45" s="25"/>
      <c r="H45" s="25"/>
      <c r="I45" s="25"/>
      <c r="J45" s="17"/>
      <c r="K45" s="26"/>
      <c r="L45" s="26"/>
    </row>
    <row r="46" spans="1:12" ht="15.75" customHeight="1">
      <c r="A46" s="17"/>
      <c r="B46" s="121" t="s">
        <v>43</v>
      </c>
      <c r="D46" s="123" t="s">
        <v>16</v>
      </c>
      <c r="F46" s="21"/>
      <c r="H46" s="21"/>
      <c r="I46" s="123" t="s">
        <v>45</v>
      </c>
      <c r="J46" s="32"/>
      <c r="K46" s="121" t="s">
        <v>46</v>
      </c>
      <c r="L46" s="26"/>
    </row>
    <row r="47" spans="1:12" ht="15.75" customHeight="1">
      <c r="A47" s="17"/>
      <c r="B47" s="122"/>
      <c r="D47" s="124"/>
      <c r="F47" s="36"/>
      <c r="H47" s="36"/>
      <c r="I47" s="124"/>
      <c r="J47" s="37"/>
      <c r="K47" s="122"/>
      <c r="L47" s="26"/>
    </row>
    <row r="48" spans="1:12" ht="6.75" customHeight="1">
      <c r="A48" s="17"/>
      <c r="B48" s="31"/>
      <c r="C48" s="33"/>
      <c r="D48" s="34"/>
      <c r="E48" s="35"/>
      <c r="F48" s="36"/>
      <c r="G48" s="35"/>
      <c r="H48" s="36"/>
      <c r="I48" s="33"/>
      <c r="J48" s="37"/>
      <c r="K48" s="26"/>
      <c r="L48" s="26"/>
    </row>
    <row r="49" spans="2:11" ht="19.5">
      <c r="B49" s="31" t="str">
        <f>'基本資料'!C8</f>
        <v>???</v>
      </c>
      <c r="D49" s="31" t="str">
        <f>'基本資料'!C7</f>
        <v>洪一文</v>
      </c>
      <c r="F49" s="31"/>
      <c r="H49" s="31"/>
      <c r="I49" s="31" t="str">
        <f>'基本資料'!C6</f>
        <v>許家榮</v>
      </c>
      <c r="J49" s="38"/>
      <c r="K49" s="31" t="str">
        <f>'基本資料'!C5</f>
        <v>李東泰</v>
      </c>
    </row>
    <row r="50" ht="19.5">
      <c r="D50" s="31"/>
    </row>
    <row r="51" ht="19.5">
      <c r="D51" s="31"/>
    </row>
    <row r="52" ht="19.5">
      <c r="D52" s="31"/>
    </row>
  </sheetData>
  <mergeCells count="7">
    <mergeCell ref="A1:L1"/>
    <mergeCell ref="A3:B3"/>
    <mergeCell ref="C3:J3"/>
    <mergeCell ref="B46:B47"/>
    <mergeCell ref="D46:D47"/>
    <mergeCell ref="I46:I47"/>
    <mergeCell ref="K46:K47"/>
  </mergeCells>
  <printOptions horizontalCentered="1"/>
  <pageMargins left="0.35433070866141736" right="0.35433070866141736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2"/>
  <sheetViews>
    <sheetView workbookViewId="0" topLeftCell="A1">
      <selection activeCell="I3" sqref="I3"/>
    </sheetView>
  </sheetViews>
  <sheetFormatPr defaultColWidth="9.00390625" defaultRowHeight="16.5"/>
  <cols>
    <col min="1" max="1" width="6.00390625" style="0" customWidth="1"/>
  </cols>
  <sheetData>
    <row r="1" spans="1:8" ht="16.5">
      <c r="A1" s="125" t="str">
        <f>'基本資料'!B2</f>
        <v>花蓮縣玉里鎮中城國民小學106學年度第1學期</v>
      </c>
      <c r="B1" s="125"/>
      <c r="C1" s="125"/>
      <c r="D1" s="125"/>
      <c r="E1" s="125"/>
      <c r="F1" s="125" t="s">
        <v>26</v>
      </c>
      <c r="G1" s="125"/>
      <c r="H1" s="12"/>
    </row>
    <row r="2" spans="1:8" ht="9.75" customHeight="1">
      <c r="A2" s="12"/>
      <c r="B2" s="12"/>
      <c r="C2" s="12"/>
      <c r="D2" s="12"/>
      <c r="E2" s="12"/>
      <c r="F2" s="12"/>
      <c r="G2" s="12"/>
      <c r="H2" s="12"/>
    </row>
    <row r="3" spans="1:8" ht="17.25" thickBot="1">
      <c r="A3" s="18" t="str">
        <f>'第三次考查'!A5</f>
        <v>座號</v>
      </c>
      <c r="B3" s="18" t="str">
        <f>'第三次考查'!B5</f>
        <v>姓名</v>
      </c>
      <c r="C3" s="18" t="str">
        <f>'第三次考查'!C5</f>
        <v>國語</v>
      </c>
      <c r="D3" s="18" t="str">
        <f>'第三次考查'!D5</f>
        <v>數學</v>
      </c>
      <c r="E3" s="18" t="str">
        <f>'第三次考查'!H5</f>
        <v>總分</v>
      </c>
      <c r="F3" s="18" t="str">
        <f>'第三次考查'!I5</f>
        <v>平均</v>
      </c>
      <c r="G3" s="18"/>
      <c r="H3" s="93"/>
    </row>
    <row r="4" spans="1:7" ht="16.5">
      <c r="A4" s="19">
        <f>'第三次考查'!A7</f>
        <v>1</v>
      </c>
      <c r="B4" s="31">
        <f>'第三次考查'!B7</f>
        <v>0</v>
      </c>
      <c r="C4" s="19">
        <f>'第三次考查'!C7</f>
        <v>0</v>
      </c>
      <c r="D4" s="19">
        <f>'第三次考查'!D7</f>
        <v>0</v>
      </c>
      <c r="E4" s="19">
        <f>'第三次考查'!H7</f>
        <v>0</v>
      </c>
      <c r="F4" s="25">
        <f>'第三次考查'!I7</f>
        <v>0</v>
      </c>
      <c r="G4" s="16"/>
    </row>
    <row r="5" spans="2:4" ht="16.5">
      <c r="B5" s="13" t="s">
        <v>17</v>
      </c>
      <c r="C5" s="98" t="e">
        <f>'第三次考查'!C43</f>
        <v>#DIV/0!</v>
      </c>
      <c r="D5" s="98" t="e">
        <f>'第三次考查'!D43</f>
        <v>#DIV/0!</v>
      </c>
    </row>
    <row r="6" spans="1:4" ht="15.75" customHeight="1">
      <c r="A6" s="126" t="s">
        <v>47</v>
      </c>
      <c r="B6" s="127"/>
      <c r="C6" s="99">
        <f>COUNTIF('第三次考查'!C7:C39,"&gt;=95")</f>
        <v>0</v>
      </c>
      <c r="D6" s="99">
        <f>COUNTIF('第三次考查'!D7:D39,"&gt;=95")</f>
        <v>0</v>
      </c>
    </row>
    <row r="7" spans="1:7" ht="15.75" customHeight="1">
      <c r="A7" s="126" t="s">
        <v>48</v>
      </c>
      <c r="B7" s="127"/>
      <c r="C7" s="99">
        <f>COUNTIF('第三次考查'!C7:C39,"&gt;=90")-C6</f>
        <v>0</v>
      </c>
      <c r="D7" s="99">
        <f>COUNTIF('第三次考查'!D7:D39,"&gt;=90")-D6</f>
        <v>0</v>
      </c>
      <c r="E7" s="13"/>
      <c r="F7" s="46"/>
      <c r="G7" s="46"/>
    </row>
    <row r="8" spans="1:7" ht="15.75" customHeight="1">
      <c r="A8" s="126" t="s">
        <v>49</v>
      </c>
      <c r="B8" s="127"/>
      <c r="C8" s="99">
        <f>COUNTIF('第三次考查'!C7:C39,"&gt;=85")-C7-C6</f>
        <v>0</v>
      </c>
      <c r="D8" s="99">
        <f>COUNTIF('第三次考查'!D7:D39,"&gt;=85")-D7-D6</f>
        <v>0</v>
      </c>
      <c r="E8" s="13"/>
      <c r="F8" s="46"/>
      <c r="G8" s="46"/>
    </row>
    <row r="9" spans="1:7" ht="15.75" customHeight="1">
      <c r="A9" s="126" t="s">
        <v>50</v>
      </c>
      <c r="B9" s="127"/>
      <c r="C9" s="99">
        <f>COUNTIF('第三次考查'!C7:C39,"&gt;=80")-C8-C7-C6</f>
        <v>0</v>
      </c>
      <c r="D9" s="99">
        <f>COUNTIF('第三次考查'!D7:D39,"&gt;=80")-D8-D7-D6</f>
        <v>0</v>
      </c>
      <c r="E9" s="13"/>
      <c r="F9" s="46"/>
      <c r="G9" s="46"/>
    </row>
    <row r="10" spans="1:8" ht="15.75" customHeight="1">
      <c r="A10" s="126" t="s">
        <v>51</v>
      </c>
      <c r="B10" s="127"/>
      <c r="C10" s="99">
        <f>COUNTIF('第三次考查'!C7:C39,"&lt;80")</f>
        <v>0</v>
      </c>
      <c r="D10" s="99">
        <f>COUNTIF('第三次考查'!D7:D39,"&lt;80")</f>
        <v>0</v>
      </c>
      <c r="E10" s="13"/>
      <c r="F10" s="13" t="s">
        <v>22</v>
      </c>
      <c r="G10" s="42"/>
      <c r="H10" s="42"/>
    </row>
    <row r="12" spans="1:8" ht="16.5">
      <c r="A12" s="125" t="str">
        <f>A1</f>
        <v>花蓮縣玉里鎮中城國民小學106學年度第1學期</v>
      </c>
      <c r="B12" s="125"/>
      <c r="C12" s="125"/>
      <c r="D12" s="125"/>
      <c r="E12" s="125"/>
      <c r="F12" s="125" t="s">
        <v>26</v>
      </c>
      <c r="G12" s="125"/>
      <c r="H12" s="12"/>
    </row>
    <row r="13" spans="1:8" ht="9.75" customHeight="1">
      <c r="A13" s="12"/>
      <c r="B13" s="12"/>
      <c r="C13" s="12"/>
      <c r="D13" s="12"/>
      <c r="E13" s="12"/>
      <c r="F13" s="12"/>
      <c r="G13" s="12"/>
      <c r="H13" s="12"/>
    </row>
    <row r="14" spans="1:8" ht="17.25" thickBot="1">
      <c r="A14" s="18" t="str">
        <f aca="true" t="shared" si="0" ref="A14:F14">A3</f>
        <v>座號</v>
      </c>
      <c r="B14" s="18" t="str">
        <f t="shared" si="0"/>
        <v>姓名</v>
      </c>
      <c r="C14" s="18" t="str">
        <f t="shared" si="0"/>
        <v>國語</v>
      </c>
      <c r="D14" s="18" t="str">
        <f t="shared" si="0"/>
        <v>數學</v>
      </c>
      <c r="E14" s="18" t="str">
        <f t="shared" si="0"/>
        <v>總分</v>
      </c>
      <c r="F14" s="18" t="str">
        <f t="shared" si="0"/>
        <v>平均</v>
      </c>
      <c r="G14" s="93"/>
      <c r="H14" s="93"/>
    </row>
    <row r="15" spans="1:6" ht="16.5">
      <c r="A15" s="19">
        <f>'第三次考查'!A8</f>
        <v>2</v>
      </c>
      <c r="B15" s="31">
        <f>'第三次考查'!B8</f>
        <v>0</v>
      </c>
      <c r="C15" s="19">
        <f>'第三次考查'!C8</f>
        <v>0</v>
      </c>
      <c r="D15" s="19">
        <f>'第三次考查'!D8</f>
        <v>0</v>
      </c>
      <c r="E15" s="19">
        <f>'第三次考查'!H8</f>
        <v>0</v>
      </c>
      <c r="F15" s="25">
        <f>'第三次考查'!I8</f>
        <v>0</v>
      </c>
    </row>
    <row r="16" spans="2:4" ht="16.5">
      <c r="B16" s="13" t="s">
        <v>17</v>
      </c>
      <c r="C16" s="98" t="e">
        <f>C5</f>
        <v>#DIV/0!</v>
      </c>
      <c r="D16" s="98" t="e">
        <f>D5</f>
        <v>#DIV/0!</v>
      </c>
    </row>
    <row r="17" spans="1:4" ht="15.75" customHeight="1">
      <c r="A17" s="126" t="str">
        <f aca="true" t="shared" si="1" ref="A17:D21">A6</f>
        <v>95分~100分人數</v>
      </c>
      <c r="B17" s="126"/>
      <c r="C17" s="99">
        <f t="shared" si="1"/>
        <v>0</v>
      </c>
      <c r="D17" s="99">
        <f t="shared" si="1"/>
        <v>0</v>
      </c>
    </row>
    <row r="18" spans="1:7" ht="15.75" customHeight="1">
      <c r="A18" s="126" t="str">
        <f t="shared" si="1"/>
        <v>90分~94分人數</v>
      </c>
      <c r="B18" s="126"/>
      <c r="C18" s="99">
        <f t="shared" si="1"/>
        <v>0</v>
      </c>
      <c r="D18" s="99">
        <f t="shared" si="1"/>
        <v>0</v>
      </c>
      <c r="E18" s="13"/>
      <c r="F18" s="46"/>
      <c r="G18" s="46"/>
    </row>
    <row r="19" spans="1:7" ht="15.75" customHeight="1">
      <c r="A19" s="126" t="str">
        <f t="shared" si="1"/>
        <v>85分~89分人數</v>
      </c>
      <c r="B19" s="126"/>
      <c r="C19" s="99">
        <f t="shared" si="1"/>
        <v>0</v>
      </c>
      <c r="D19" s="99">
        <f t="shared" si="1"/>
        <v>0</v>
      </c>
      <c r="E19" s="13"/>
      <c r="F19" s="46"/>
      <c r="G19" s="46"/>
    </row>
    <row r="20" spans="1:7" ht="15.75" customHeight="1">
      <c r="A20" s="126" t="str">
        <f t="shared" si="1"/>
        <v>80分~84分人數</v>
      </c>
      <c r="B20" s="126"/>
      <c r="C20" s="99">
        <f t="shared" si="1"/>
        <v>0</v>
      </c>
      <c r="D20" s="99">
        <f t="shared" si="1"/>
        <v>0</v>
      </c>
      <c r="E20" s="13"/>
      <c r="F20" s="46"/>
      <c r="G20" s="46"/>
    </row>
    <row r="21" spans="1:8" ht="15.75" customHeight="1">
      <c r="A21" s="126" t="str">
        <f t="shared" si="1"/>
        <v>79分以下人數</v>
      </c>
      <c r="B21" s="126"/>
      <c r="C21" s="99">
        <f t="shared" si="1"/>
        <v>0</v>
      </c>
      <c r="D21" s="99">
        <f t="shared" si="1"/>
        <v>0</v>
      </c>
      <c r="E21" s="13"/>
      <c r="F21" s="13" t="s">
        <v>22</v>
      </c>
      <c r="G21" s="42"/>
      <c r="H21" s="42"/>
    </row>
    <row r="23" spans="1:8" ht="16.5">
      <c r="A23" s="125" t="str">
        <f>A1</f>
        <v>花蓮縣玉里鎮中城國民小學106學年度第1學期</v>
      </c>
      <c r="B23" s="125"/>
      <c r="C23" s="125"/>
      <c r="D23" s="125"/>
      <c r="E23" s="125"/>
      <c r="F23" s="125" t="s">
        <v>26</v>
      </c>
      <c r="G23" s="125"/>
      <c r="H23" s="12"/>
    </row>
    <row r="24" spans="1:8" ht="9.75" customHeight="1">
      <c r="A24" s="12"/>
      <c r="B24" s="12"/>
      <c r="C24" s="12"/>
      <c r="D24" s="12"/>
      <c r="E24" s="12"/>
      <c r="F24" s="12"/>
      <c r="G24" s="12"/>
      <c r="H24" s="12"/>
    </row>
    <row r="25" spans="1:8" ht="17.25" thickBot="1">
      <c r="A25" s="18" t="str">
        <f aca="true" t="shared" si="2" ref="A25:F25">A3</f>
        <v>座號</v>
      </c>
      <c r="B25" s="18" t="str">
        <f t="shared" si="2"/>
        <v>姓名</v>
      </c>
      <c r="C25" s="18" t="str">
        <f t="shared" si="2"/>
        <v>國語</v>
      </c>
      <c r="D25" s="18" t="str">
        <f t="shared" si="2"/>
        <v>數學</v>
      </c>
      <c r="E25" s="18" t="str">
        <f t="shared" si="2"/>
        <v>總分</v>
      </c>
      <c r="F25" s="18" t="str">
        <f t="shared" si="2"/>
        <v>平均</v>
      </c>
      <c r="G25" s="93"/>
      <c r="H25" s="93"/>
    </row>
    <row r="26" spans="1:6" ht="16.5">
      <c r="A26" s="19">
        <f>'第三次考查'!A9</f>
        <v>3</v>
      </c>
      <c r="B26" s="31">
        <f>'第三次考查'!B9</f>
        <v>0</v>
      </c>
      <c r="C26" s="19">
        <f>'第三次考查'!C9</f>
        <v>0</v>
      </c>
      <c r="D26" s="19">
        <f>'第三次考查'!D9</f>
        <v>0</v>
      </c>
      <c r="E26" s="19">
        <f>'第三次考查'!H9</f>
        <v>0</v>
      </c>
      <c r="F26" s="25">
        <f>'第三次考查'!I9</f>
        <v>0</v>
      </c>
    </row>
    <row r="27" spans="2:4" ht="16.5">
      <c r="B27" s="13" t="s">
        <v>17</v>
      </c>
      <c r="C27" s="98" t="e">
        <f>C5</f>
        <v>#DIV/0!</v>
      </c>
      <c r="D27" s="98" t="e">
        <f>D5</f>
        <v>#DIV/0!</v>
      </c>
    </row>
    <row r="28" spans="1:4" ht="15.75" customHeight="1">
      <c r="A28" s="126" t="str">
        <f aca="true" t="shared" si="3" ref="A28:D32">A6</f>
        <v>95分~100分人數</v>
      </c>
      <c r="B28" s="126"/>
      <c r="C28" s="100">
        <f t="shared" si="3"/>
        <v>0</v>
      </c>
      <c r="D28" s="100">
        <f t="shared" si="3"/>
        <v>0</v>
      </c>
    </row>
    <row r="29" spans="1:7" ht="15.75" customHeight="1">
      <c r="A29" s="126" t="str">
        <f t="shared" si="3"/>
        <v>90分~94分人數</v>
      </c>
      <c r="B29" s="126"/>
      <c r="C29" s="100">
        <f t="shared" si="3"/>
        <v>0</v>
      </c>
      <c r="D29" s="100">
        <f t="shared" si="3"/>
        <v>0</v>
      </c>
      <c r="E29" s="13"/>
      <c r="F29" s="46"/>
      <c r="G29" s="46"/>
    </row>
    <row r="30" spans="1:7" ht="15.75" customHeight="1">
      <c r="A30" s="126" t="str">
        <f t="shared" si="3"/>
        <v>85分~89分人數</v>
      </c>
      <c r="B30" s="126"/>
      <c r="C30" s="100">
        <f t="shared" si="3"/>
        <v>0</v>
      </c>
      <c r="D30" s="100">
        <f t="shared" si="3"/>
        <v>0</v>
      </c>
      <c r="E30" s="13"/>
      <c r="F30" s="46"/>
      <c r="G30" s="46"/>
    </row>
    <row r="31" spans="1:7" ht="15.75" customHeight="1">
      <c r="A31" s="126" t="str">
        <f t="shared" si="3"/>
        <v>80分~84分人數</v>
      </c>
      <c r="B31" s="126"/>
      <c r="C31" s="100">
        <f t="shared" si="3"/>
        <v>0</v>
      </c>
      <c r="D31" s="100">
        <f t="shared" si="3"/>
        <v>0</v>
      </c>
      <c r="E31" s="13"/>
      <c r="F31" s="46"/>
      <c r="G31" s="46"/>
    </row>
    <row r="32" spans="1:8" ht="15.75" customHeight="1">
      <c r="A32" s="126" t="str">
        <f t="shared" si="3"/>
        <v>79分以下人數</v>
      </c>
      <c r="B32" s="126"/>
      <c r="C32" s="100">
        <f t="shared" si="3"/>
        <v>0</v>
      </c>
      <c r="D32" s="100">
        <f t="shared" si="3"/>
        <v>0</v>
      </c>
      <c r="E32" s="13"/>
      <c r="F32" s="13" t="s">
        <v>22</v>
      </c>
      <c r="G32" s="42"/>
      <c r="H32" s="42"/>
    </row>
    <row r="34" spans="1:8" ht="16.5">
      <c r="A34" s="125" t="str">
        <f>A1</f>
        <v>花蓮縣玉里鎮中城國民小學106學年度第1學期</v>
      </c>
      <c r="B34" s="125"/>
      <c r="C34" s="125"/>
      <c r="D34" s="125"/>
      <c r="E34" s="125"/>
      <c r="F34" s="125" t="s">
        <v>26</v>
      </c>
      <c r="G34" s="125"/>
      <c r="H34" s="12"/>
    </row>
    <row r="35" spans="1:8" ht="9.75" customHeight="1">
      <c r="A35" s="12"/>
      <c r="B35" s="12"/>
      <c r="C35" s="12"/>
      <c r="D35" s="12"/>
      <c r="E35" s="12"/>
      <c r="F35" s="12"/>
      <c r="G35" s="12"/>
      <c r="H35" s="12"/>
    </row>
    <row r="36" spans="1:8" ht="17.25" thickBot="1">
      <c r="A36" s="18" t="str">
        <f aca="true" t="shared" si="4" ref="A36:F36">A3</f>
        <v>座號</v>
      </c>
      <c r="B36" s="18" t="str">
        <f t="shared" si="4"/>
        <v>姓名</v>
      </c>
      <c r="C36" s="18" t="str">
        <f t="shared" si="4"/>
        <v>國語</v>
      </c>
      <c r="D36" s="18" t="str">
        <f t="shared" si="4"/>
        <v>數學</v>
      </c>
      <c r="E36" s="18" t="str">
        <f t="shared" si="4"/>
        <v>總分</v>
      </c>
      <c r="F36" s="18" t="str">
        <f t="shared" si="4"/>
        <v>平均</v>
      </c>
      <c r="G36" s="93"/>
      <c r="H36" s="93"/>
    </row>
    <row r="37" spans="1:6" ht="16.5">
      <c r="A37" s="19">
        <f>'第三次考查'!A10</f>
        <v>4</v>
      </c>
      <c r="B37" s="31">
        <f>'第三次考查'!B10</f>
        <v>0</v>
      </c>
      <c r="C37" s="19">
        <f>'第三次考查'!C10</f>
        <v>0</v>
      </c>
      <c r="D37" s="19">
        <f>'第三次考查'!D10</f>
        <v>0</v>
      </c>
      <c r="E37" s="19">
        <f>'第三次考查'!H10</f>
        <v>0</v>
      </c>
      <c r="F37" s="25">
        <f>'第三次考查'!I10</f>
        <v>0</v>
      </c>
    </row>
    <row r="38" spans="2:4" ht="16.5">
      <c r="B38" s="13" t="s">
        <v>17</v>
      </c>
      <c r="C38" s="98" t="e">
        <f>C5</f>
        <v>#DIV/0!</v>
      </c>
      <c r="D38" s="98" t="e">
        <f>D5</f>
        <v>#DIV/0!</v>
      </c>
    </row>
    <row r="39" spans="1:4" ht="15.75" customHeight="1">
      <c r="A39" s="126" t="str">
        <f aca="true" t="shared" si="5" ref="A39:D43">A6</f>
        <v>95分~100分人數</v>
      </c>
      <c r="B39" s="126"/>
      <c r="C39" s="100">
        <f t="shared" si="5"/>
        <v>0</v>
      </c>
      <c r="D39" s="100">
        <f t="shared" si="5"/>
        <v>0</v>
      </c>
    </row>
    <row r="40" spans="1:7" ht="15.75" customHeight="1">
      <c r="A40" s="126" t="str">
        <f t="shared" si="5"/>
        <v>90分~94分人數</v>
      </c>
      <c r="B40" s="126"/>
      <c r="C40" s="100">
        <f t="shared" si="5"/>
        <v>0</v>
      </c>
      <c r="D40" s="100">
        <f t="shared" si="5"/>
        <v>0</v>
      </c>
      <c r="E40" s="13"/>
      <c r="F40" s="46"/>
      <c r="G40" s="46"/>
    </row>
    <row r="41" spans="1:7" ht="15.75" customHeight="1">
      <c r="A41" s="126" t="str">
        <f t="shared" si="5"/>
        <v>85分~89分人數</v>
      </c>
      <c r="B41" s="126"/>
      <c r="C41" s="100">
        <f t="shared" si="5"/>
        <v>0</v>
      </c>
      <c r="D41" s="100">
        <f t="shared" si="5"/>
        <v>0</v>
      </c>
      <c r="E41" s="13"/>
      <c r="F41" s="46"/>
      <c r="G41" s="46"/>
    </row>
    <row r="42" spans="1:7" ht="15.75" customHeight="1">
      <c r="A42" s="126" t="str">
        <f t="shared" si="5"/>
        <v>80分~84分人數</v>
      </c>
      <c r="B42" s="126"/>
      <c r="C42" s="100">
        <f t="shared" si="5"/>
        <v>0</v>
      </c>
      <c r="D42" s="100">
        <f t="shared" si="5"/>
        <v>0</v>
      </c>
      <c r="E42" s="13"/>
      <c r="F42" s="46"/>
      <c r="G42" s="46"/>
    </row>
    <row r="43" spans="1:8" ht="15.75" customHeight="1">
      <c r="A43" s="126" t="str">
        <f t="shared" si="5"/>
        <v>79分以下人數</v>
      </c>
      <c r="B43" s="126"/>
      <c r="C43" s="100">
        <f t="shared" si="5"/>
        <v>0</v>
      </c>
      <c r="D43" s="100">
        <f t="shared" si="5"/>
        <v>0</v>
      </c>
      <c r="E43" s="13"/>
      <c r="F43" s="13" t="s">
        <v>22</v>
      </c>
      <c r="G43" s="42"/>
      <c r="H43" s="42"/>
    </row>
    <row r="45" spans="1:8" ht="16.5">
      <c r="A45" s="125" t="str">
        <f>A1</f>
        <v>花蓮縣玉里鎮中城國民小學106學年度第1學期</v>
      </c>
      <c r="B45" s="125"/>
      <c r="C45" s="125"/>
      <c r="D45" s="125"/>
      <c r="E45" s="125"/>
      <c r="F45" s="125" t="s">
        <v>26</v>
      </c>
      <c r="G45" s="125"/>
      <c r="H45" s="12"/>
    </row>
    <row r="46" spans="1:8" ht="9.75" customHeight="1">
      <c r="A46" s="12"/>
      <c r="B46" s="12"/>
      <c r="C46" s="12"/>
      <c r="D46" s="12"/>
      <c r="E46" s="12"/>
      <c r="F46" s="12"/>
      <c r="G46" s="12"/>
      <c r="H46" s="12"/>
    </row>
    <row r="47" spans="1:8" ht="17.25" thickBot="1">
      <c r="A47" s="18" t="str">
        <f aca="true" t="shared" si="6" ref="A47:F47">A3</f>
        <v>座號</v>
      </c>
      <c r="B47" s="18" t="str">
        <f t="shared" si="6"/>
        <v>姓名</v>
      </c>
      <c r="C47" s="18" t="str">
        <f t="shared" si="6"/>
        <v>國語</v>
      </c>
      <c r="D47" s="18" t="str">
        <f t="shared" si="6"/>
        <v>數學</v>
      </c>
      <c r="E47" s="18" t="str">
        <f t="shared" si="6"/>
        <v>總分</v>
      </c>
      <c r="F47" s="18" t="str">
        <f t="shared" si="6"/>
        <v>平均</v>
      </c>
      <c r="G47" s="93"/>
      <c r="H47" s="93"/>
    </row>
    <row r="48" spans="1:6" ht="16.5">
      <c r="A48" s="19">
        <f>'第三次考查'!A11</f>
        <v>5</v>
      </c>
      <c r="B48" s="31">
        <f>'第三次考查'!B11</f>
        <v>0</v>
      </c>
      <c r="C48" s="19">
        <f>'第三次考查'!C11</f>
        <v>0</v>
      </c>
      <c r="D48" s="19">
        <f>'第三次考查'!D11</f>
        <v>0</v>
      </c>
      <c r="E48" s="19">
        <f>'第三次考查'!H11</f>
        <v>0</v>
      </c>
      <c r="F48" s="25">
        <f>'第三次考查'!I11</f>
        <v>0</v>
      </c>
    </row>
    <row r="49" spans="2:4" ht="16.5">
      <c r="B49" s="13" t="s">
        <v>17</v>
      </c>
      <c r="C49" s="98" t="e">
        <f>C5</f>
        <v>#DIV/0!</v>
      </c>
      <c r="D49" s="98" t="e">
        <f>D5</f>
        <v>#DIV/0!</v>
      </c>
    </row>
    <row r="50" spans="1:4" ht="15.75" customHeight="1">
      <c r="A50" s="126" t="str">
        <f aca="true" t="shared" si="7" ref="A50:D54">A6</f>
        <v>95分~100分人數</v>
      </c>
      <c r="B50" s="126"/>
      <c r="C50" s="100">
        <f t="shared" si="7"/>
        <v>0</v>
      </c>
      <c r="D50" s="100">
        <f t="shared" si="7"/>
        <v>0</v>
      </c>
    </row>
    <row r="51" spans="1:7" ht="15.75" customHeight="1">
      <c r="A51" s="126" t="str">
        <f t="shared" si="7"/>
        <v>90分~94分人數</v>
      </c>
      <c r="B51" s="126"/>
      <c r="C51" s="100">
        <f t="shared" si="7"/>
        <v>0</v>
      </c>
      <c r="D51" s="100">
        <f t="shared" si="7"/>
        <v>0</v>
      </c>
      <c r="E51" s="13"/>
      <c r="F51" s="46"/>
      <c r="G51" s="46"/>
    </row>
    <row r="52" spans="1:7" ht="15.75" customHeight="1">
      <c r="A52" s="126" t="str">
        <f t="shared" si="7"/>
        <v>85分~89分人數</v>
      </c>
      <c r="B52" s="126"/>
      <c r="C52" s="100">
        <f t="shared" si="7"/>
        <v>0</v>
      </c>
      <c r="D52" s="100">
        <f t="shared" si="7"/>
        <v>0</v>
      </c>
      <c r="E52" s="13"/>
      <c r="F52" s="46"/>
      <c r="G52" s="46"/>
    </row>
    <row r="53" spans="1:7" ht="15.75" customHeight="1">
      <c r="A53" s="126" t="str">
        <f t="shared" si="7"/>
        <v>80分~84分人數</v>
      </c>
      <c r="B53" s="126"/>
      <c r="C53" s="100">
        <f t="shared" si="7"/>
        <v>0</v>
      </c>
      <c r="D53" s="100">
        <f t="shared" si="7"/>
        <v>0</v>
      </c>
      <c r="E53" s="13"/>
      <c r="F53" s="46"/>
      <c r="G53" s="46"/>
    </row>
    <row r="54" spans="1:8" ht="15.75" customHeight="1">
      <c r="A54" s="126" t="str">
        <f t="shared" si="7"/>
        <v>79分以下人數</v>
      </c>
      <c r="B54" s="126"/>
      <c r="C54" s="100">
        <f t="shared" si="7"/>
        <v>0</v>
      </c>
      <c r="D54" s="100">
        <f t="shared" si="7"/>
        <v>0</v>
      </c>
      <c r="E54" s="13"/>
      <c r="F54" s="13" t="s">
        <v>22</v>
      </c>
      <c r="G54" s="42"/>
      <c r="H54" s="42"/>
    </row>
    <row r="55" spans="1:8" ht="15.75" customHeight="1">
      <c r="A55" s="94"/>
      <c r="B55" s="94"/>
      <c r="C55" s="1"/>
      <c r="D55" s="1"/>
      <c r="E55" s="13"/>
      <c r="F55" s="13"/>
      <c r="G55" s="46"/>
      <c r="H55" s="46"/>
    </row>
    <row r="56" spans="1:8" ht="16.5">
      <c r="A56" s="125" t="str">
        <f>A1</f>
        <v>花蓮縣玉里鎮中城國民小學106學年度第1學期</v>
      </c>
      <c r="B56" s="125"/>
      <c r="C56" s="125"/>
      <c r="D56" s="125"/>
      <c r="E56" s="125"/>
      <c r="F56" s="125" t="s">
        <v>26</v>
      </c>
      <c r="G56" s="125"/>
      <c r="H56" s="12"/>
    </row>
    <row r="57" spans="1:8" ht="9.75" customHeight="1">
      <c r="A57" s="12"/>
      <c r="B57" s="12"/>
      <c r="C57" s="12"/>
      <c r="D57" s="12"/>
      <c r="E57" s="12"/>
      <c r="F57" s="12"/>
      <c r="G57" s="12"/>
      <c r="H57" s="12"/>
    </row>
    <row r="58" spans="1:8" ht="17.25" thickBot="1">
      <c r="A58" s="18" t="str">
        <f aca="true" t="shared" si="8" ref="A58:F58">A3</f>
        <v>座號</v>
      </c>
      <c r="B58" s="18" t="str">
        <f t="shared" si="8"/>
        <v>姓名</v>
      </c>
      <c r="C58" s="18" t="str">
        <f t="shared" si="8"/>
        <v>國語</v>
      </c>
      <c r="D58" s="18" t="str">
        <f t="shared" si="8"/>
        <v>數學</v>
      </c>
      <c r="E58" s="18" t="str">
        <f t="shared" si="8"/>
        <v>總分</v>
      </c>
      <c r="F58" s="18" t="str">
        <f t="shared" si="8"/>
        <v>平均</v>
      </c>
      <c r="G58" s="93"/>
      <c r="H58" s="93"/>
    </row>
    <row r="59" spans="1:6" ht="16.5">
      <c r="A59" s="19">
        <f>'第三次考查'!A12</f>
        <v>6</v>
      </c>
      <c r="B59" s="31">
        <f>'第三次考查'!B12</f>
        <v>0</v>
      </c>
      <c r="C59" s="19">
        <f>'第三次考查'!C12</f>
        <v>0</v>
      </c>
      <c r="D59" s="19">
        <f>'第三次考查'!D12</f>
        <v>0</v>
      </c>
      <c r="E59" s="19">
        <f>'第三次考查'!H12</f>
        <v>0</v>
      </c>
      <c r="F59" s="25">
        <f>'第三次考查'!I12</f>
        <v>0</v>
      </c>
    </row>
    <row r="60" spans="2:4" ht="16.5">
      <c r="B60" s="13" t="s">
        <v>17</v>
      </c>
      <c r="C60" s="98" t="e">
        <f>C5</f>
        <v>#DIV/0!</v>
      </c>
      <c r="D60" s="98" t="e">
        <f>D5</f>
        <v>#DIV/0!</v>
      </c>
    </row>
    <row r="61" spans="1:4" ht="15.75" customHeight="1">
      <c r="A61" s="126" t="str">
        <f aca="true" t="shared" si="9" ref="A61:D65">A6</f>
        <v>95分~100分人數</v>
      </c>
      <c r="B61" s="126"/>
      <c r="C61" s="100">
        <f t="shared" si="9"/>
        <v>0</v>
      </c>
      <c r="D61" s="100">
        <f t="shared" si="9"/>
        <v>0</v>
      </c>
    </row>
    <row r="62" spans="1:7" ht="15.75" customHeight="1">
      <c r="A62" s="126" t="str">
        <f t="shared" si="9"/>
        <v>90分~94分人數</v>
      </c>
      <c r="B62" s="126"/>
      <c r="C62" s="100">
        <f t="shared" si="9"/>
        <v>0</v>
      </c>
      <c r="D62" s="100">
        <f t="shared" si="9"/>
        <v>0</v>
      </c>
      <c r="E62" s="13"/>
      <c r="F62" s="46"/>
      <c r="G62" s="46"/>
    </row>
    <row r="63" spans="1:7" ht="15.75" customHeight="1">
      <c r="A63" s="126" t="str">
        <f t="shared" si="9"/>
        <v>85分~89分人數</v>
      </c>
      <c r="B63" s="126"/>
      <c r="C63" s="100">
        <f t="shared" si="9"/>
        <v>0</v>
      </c>
      <c r="D63" s="100">
        <f t="shared" si="9"/>
        <v>0</v>
      </c>
      <c r="E63" s="13"/>
      <c r="F63" s="46"/>
      <c r="G63" s="46"/>
    </row>
    <row r="64" spans="1:7" ht="15.75" customHeight="1">
      <c r="A64" s="126" t="str">
        <f t="shared" si="9"/>
        <v>80分~84分人數</v>
      </c>
      <c r="B64" s="126"/>
      <c r="C64" s="100">
        <f t="shared" si="9"/>
        <v>0</v>
      </c>
      <c r="D64" s="100">
        <f t="shared" si="9"/>
        <v>0</v>
      </c>
      <c r="E64" s="13"/>
      <c r="F64" s="46"/>
      <c r="G64" s="46"/>
    </row>
    <row r="65" spans="1:8" ht="15.75" customHeight="1">
      <c r="A65" s="126" t="str">
        <f t="shared" si="9"/>
        <v>79分以下人數</v>
      </c>
      <c r="B65" s="126"/>
      <c r="C65" s="100">
        <f t="shared" si="9"/>
        <v>0</v>
      </c>
      <c r="D65" s="100">
        <f t="shared" si="9"/>
        <v>0</v>
      </c>
      <c r="E65" s="13"/>
      <c r="F65" s="13" t="s">
        <v>22</v>
      </c>
      <c r="G65" s="42"/>
      <c r="H65" s="42"/>
    </row>
    <row r="67" spans="1:8" ht="16.5">
      <c r="A67" s="125" t="str">
        <f>A1</f>
        <v>花蓮縣玉里鎮中城國民小學106學年度第1學期</v>
      </c>
      <c r="B67" s="125"/>
      <c r="C67" s="125"/>
      <c r="D67" s="125"/>
      <c r="E67" s="125"/>
      <c r="F67" s="125" t="s">
        <v>26</v>
      </c>
      <c r="G67" s="125"/>
      <c r="H67" s="12"/>
    </row>
    <row r="68" spans="1:8" ht="9.75" customHeight="1">
      <c r="A68" s="12"/>
      <c r="B68" s="12"/>
      <c r="C68" s="12"/>
      <c r="D68" s="12"/>
      <c r="E68" s="12"/>
      <c r="F68" s="12"/>
      <c r="G68" s="12"/>
      <c r="H68" s="12"/>
    </row>
    <row r="69" spans="1:8" ht="17.25" thickBot="1">
      <c r="A69" s="18" t="str">
        <f aca="true" t="shared" si="10" ref="A69:F69">A3</f>
        <v>座號</v>
      </c>
      <c r="B69" s="18" t="str">
        <f t="shared" si="10"/>
        <v>姓名</v>
      </c>
      <c r="C69" s="18" t="str">
        <f t="shared" si="10"/>
        <v>國語</v>
      </c>
      <c r="D69" s="18" t="str">
        <f t="shared" si="10"/>
        <v>數學</v>
      </c>
      <c r="E69" s="18" t="str">
        <f t="shared" si="10"/>
        <v>總分</v>
      </c>
      <c r="F69" s="18" t="str">
        <f t="shared" si="10"/>
        <v>平均</v>
      </c>
      <c r="G69" s="93"/>
      <c r="H69" s="93"/>
    </row>
    <row r="70" spans="1:6" ht="16.5">
      <c r="A70" s="19">
        <f>'第三次考查'!A13</f>
        <v>7</v>
      </c>
      <c r="B70" s="31">
        <f>'第三次考查'!B13</f>
        <v>0</v>
      </c>
      <c r="C70" s="19">
        <f>'第三次考查'!C13</f>
        <v>0</v>
      </c>
      <c r="D70" s="19">
        <f>'第三次考查'!D13</f>
        <v>0</v>
      </c>
      <c r="E70" s="19">
        <f>'第三次考查'!H13</f>
        <v>0</v>
      </c>
      <c r="F70" s="25">
        <f>'第三次考查'!I13</f>
        <v>0</v>
      </c>
    </row>
    <row r="71" spans="2:4" ht="16.5">
      <c r="B71" s="13" t="s">
        <v>17</v>
      </c>
      <c r="C71" s="98" t="e">
        <f>C5</f>
        <v>#DIV/0!</v>
      </c>
      <c r="D71" s="98" t="e">
        <f>D5</f>
        <v>#DIV/0!</v>
      </c>
    </row>
    <row r="72" spans="1:4" ht="15.75" customHeight="1">
      <c r="A72" s="126" t="str">
        <f aca="true" t="shared" si="11" ref="A72:D76">A6</f>
        <v>95分~100分人數</v>
      </c>
      <c r="B72" s="126"/>
      <c r="C72" s="99">
        <f t="shared" si="11"/>
        <v>0</v>
      </c>
      <c r="D72" s="99">
        <f t="shared" si="11"/>
        <v>0</v>
      </c>
    </row>
    <row r="73" spans="1:4" ht="15.75" customHeight="1">
      <c r="A73" s="126" t="str">
        <f t="shared" si="11"/>
        <v>90分~94分人數</v>
      </c>
      <c r="B73" s="126"/>
      <c r="C73" s="99">
        <f t="shared" si="11"/>
        <v>0</v>
      </c>
      <c r="D73" s="99">
        <f t="shared" si="11"/>
        <v>0</v>
      </c>
    </row>
    <row r="74" spans="1:4" ht="15.75" customHeight="1">
      <c r="A74" s="126" t="str">
        <f t="shared" si="11"/>
        <v>85分~89分人數</v>
      </c>
      <c r="B74" s="126"/>
      <c r="C74" s="99">
        <f t="shared" si="11"/>
        <v>0</v>
      </c>
      <c r="D74" s="99">
        <f t="shared" si="11"/>
        <v>0</v>
      </c>
    </row>
    <row r="75" spans="1:4" ht="15.75" customHeight="1">
      <c r="A75" s="126" t="str">
        <f t="shared" si="11"/>
        <v>80分~84分人數</v>
      </c>
      <c r="B75" s="126"/>
      <c r="C75" s="99">
        <f t="shared" si="11"/>
        <v>0</v>
      </c>
      <c r="D75" s="99">
        <f t="shared" si="11"/>
        <v>0</v>
      </c>
    </row>
    <row r="76" spans="1:8" ht="15.75" customHeight="1">
      <c r="A76" s="126" t="str">
        <f t="shared" si="11"/>
        <v>79分以下人數</v>
      </c>
      <c r="B76" s="126"/>
      <c r="C76" s="99">
        <f t="shared" si="11"/>
        <v>0</v>
      </c>
      <c r="D76" s="99">
        <f t="shared" si="11"/>
        <v>0</v>
      </c>
      <c r="F76" s="13" t="s">
        <v>22</v>
      </c>
      <c r="G76" s="42"/>
      <c r="H76" s="42"/>
    </row>
    <row r="78" spans="1:8" ht="16.5">
      <c r="A78" s="125" t="str">
        <f>A1</f>
        <v>花蓮縣玉里鎮中城國民小學106學年度第1學期</v>
      </c>
      <c r="B78" s="125"/>
      <c r="C78" s="125"/>
      <c r="D78" s="125"/>
      <c r="E78" s="125"/>
      <c r="F78" s="125" t="s">
        <v>26</v>
      </c>
      <c r="G78" s="125"/>
      <c r="H78" s="12"/>
    </row>
    <row r="79" spans="1:8" ht="9.75" customHeight="1">
      <c r="A79" s="12"/>
      <c r="B79" s="12"/>
      <c r="C79" s="12"/>
      <c r="D79" s="12"/>
      <c r="E79" s="12"/>
      <c r="F79" s="12"/>
      <c r="G79" s="12"/>
      <c r="H79" s="12"/>
    </row>
    <row r="80" spans="1:8" ht="17.25" thickBot="1">
      <c r="A80" s="18" t="str">
        <f aca="true" t="shared" si="12" ref="A80:F80">A3</f>
        <v>座號</v>
      </c>
      <c r="B80" s="18" t="str">
        <f t="shared" si="12"/>
        <v>姓名</v>
      </c>
      <c r="C80" s="18" t="str">
        <f t="shared" si="12"/>
        <v>國語</v>
      </c>
      <c r="D80" s="18" t="str">
        <f t="shared" si="12"/>
        <v>數學</v>
      </c>
      <c r="E80" s="18" t="str">
        <f t="shared" si="12"/>
        <v>總分</v>
      </c>
      <c r="F80" s="18" t="str">
        <f t="shared" si="12"/>
        <v>平均</v>
      </c>
      <c r="G80" s="93"/>
      <c r="H80" s="93"/>
    </row>
    <row r="81" spans="1:6" ht="16.5">
      <c r="A81" s="19">
        <f>'第三次考查'!A14</f>
        <v>8</v>
      </c>
      <c r="B81" s="31">
        <f>'第三次考查'!B14</f>
        <v>0</v>
      </c>
      <c r="C81" s="19">
        <f>'第三次考查'!C14</f>
        <v>0</v>
      </c>
      <c r="D81" s="19">
        <f>'第三次考查'!D14</f>
        <v>0</v>
      </c>
      <c r="E81" s="19">
        <f>'第三次考查'!H14</f>
        <v>0</v>
      </c>
      <c r="F81" s="25">
        <f>'第三次考查'!I14</f>
        <v>0</v>
      </c>
    </row>
    <row r="82" spans="2:4" ht="16.5">
      <c r="B82" s="13" t="s">
        <v>17</v>
      </c>
      <c r="C82" s="98" t="e">
        <f>C5</f>
        <v>#DIV/0!</v>
      </c>
      <c r="D82" s="98" t="e">
        <f>D5</f>
        <v>#DIV/0!</v>
      </c>
    </row>
    <row r="83" spans="1:4" ht="15.75" customHeight="1">
      <c r="A83" s="126" t="str">
        <f aca="true" t="shared" si="13" ref="A83:D87">A6</f>
        <v>95分~100分人數</v>
      </c>
      <c r="B83" s="126"/>
      <c r="C83" s="100">
        <f t="shared" si="13"/>
        <v>0</v>
      </c>
      <c r="D83" s="100">
        <f t="shared" si="13"/>
        <v>0</v>
      </c>
    </row>
    <row r="84" spans="1:7" ht="15.75" customHeight="1">
      <c r="A84" s="126" t="str">
        <f t="shared" si="13"/>
        <v>90分~94分人數</v>
      </c>
      <c r="B84" s="126"/>
      <c r="C84" s="100">
        <f t="shared" si="13"/>
        <v>0</v>
      </c>
      <c r="D84" s="100">
        <f t="shared" si="13"/>
        <v>0</v>
      </c>
      <c r="E84" s="13"/>
      <c r="F84" s="46"/>
      <c r="G84" s="46"/>
    </row>
    <row r="85" spans="1:7" ht="15.75" customHeight="1">
      <c r="A85" s="126" t="str">
        <f t="shared" si="13"/>
        <v>85分~89分人數</v>
      </c>
      <c r="B85" s="126"/>
      <c r="C85" s="100">
        <f t="shared" si="13"/>
        <v>0</v>
      </c>
      <c r="D85" s="100">
        <f t="shared" si="13"/>
        <v>0</v>
      </c>
      <c r="E85" s="13"/>
      <c r="F85" s="46"/>
      <c r="G85" s="46"/>
    </row>
    <row r="86" spans="1:7" ht="15.75" customHeight="1">
      <c r="A86" s="126" t="str">
        <f t="shared" si="13"/>
        <v>80分~84分人數</v>
      </c>
      <c r="B86" s="126"/>
      <c r="C86" s="100">
        <f t="shared" si="13"/>
        <v>0</v>
      </c>
      <c r="D86" s="100">
        <f t="shared" si="13"/>
        <v>0</v>
      </c>
      <c r="E86" s="13"/>
      <c r="F86" s="46"/>
      <c r="G86" s="46"/>
    </row>
    <row r="87" spans="1:8" ht="15.75" customHeight="1">
      <c r="A87" s="126" t="str">
        <f t="shared" si="13"/>
        <v>79分以下人數</v>
      </c>
      <c r="B87" s="126"/>
      <c r="C87" s="100">
        <f t="shared" si="13"/>
        <v>0</v>
      </c>
      <c r="D87" s="100">
        <f t="shared" si="13"/>
        <v>0</v>
      </c>
      <c r="E87" s="13"/>
      <c r="F87" s="13" t="s">
        <v>22</v>
      </c>
      <c r="G87" s="42"/>
      <c r="H87" s="42"/>
    </row>
    <row r="89" spans="1:8" ht="16.5">
      <c r="A89" s="125" t="str">
        <f>A1</f>
        <v>花蓮縣玉里鎮中城國民小學106學年度第1學期</v>
      </c>
      <c r="B89" s="125"/>
      <c r="C89" s="125"/>
      <c r="D89" s="125"/>
      <c r="E89" s="125"/>
      <c r="F89" s="125" t="s">
        <v>26</v>
      </c>
      <c r="G89" s="125"/>
      <c r="H89" s="12"/>
    </row>
    <row r="90" spans="1:8" ht="9.75" customHeight="1">
      <c r="A90" s="12"/>
      <c r="B90" s="12"/>
      <c r="C90" s="12"/>
      <c r="D90" s="12"/>
      <c r="E90" s="12"/>
      <c r="F90" s="12"/>
      <c r="G90" s="12"/>
      <c r="H90" s="12"/>
    </row>
    <row r="91" spans="1:8" ht="17.25" thickBot="1">
      <c r="A91" s="18" t="str">
        <f aca="true" t="shared" si="14" ref="A91:F91">A3</f>
        <v>座號</v>
      </c>
      <c r="B91" s="18" t="str">
        <f t="shared" si="14"/>
        <v>姓名</v>
      </c>
      <c r="C91" s="18" t="str">
        <f t="shared" si="14"/>
        <v>國語</v>
      </c>
      <c r="D91" s="18" t="str">
        <f t="shared" si="14"/>
        <v>數學</v>
      </c>
      <c r="E91" s="18" t="str">
        <f t="shared" si="14"/>
        <v>總分</v>
      </c>
      <c r="F91" s="18" t="str">
        <f t="shared" si="14"/>
        <v>平均</v>
      </c>
      <c r="G91" s="93"/>
      <c r="H91" s="93"/>
    </row>
    <row r="92" spans="1:6" ht="16.5">
      <c r="A92" s="19">
        <f>'第三次考查'!A15</f>
        <v>9</v>
      </c>
      <c r="B92" s="31">
        <f>'第三次考查'!B15</f>
        <v>0</v>
      </c>
      <c r="C92" s="19">
        <f>'第三次考查'!C15</f>
        <v>0</v>
      </c>
      <c r="D92" s="19">
        <f>'第三次考查'!D15</f>
        <v>0</v>
      </c>
      <c r="E92" s="19">
        <f>'第三次考查'!H15</f>
        <v>0</v>
      </c>
      <c r="F92" s="25">
        <f>'第三次考查'!I15</f>
        <v>0</v>
      </c>
    </row>
    <row r="93" spans="2:4" ht="16.5">
      <c r="B93" s="13" t="s">
        <v>17</v>
      </c>
      <c r="C93" s="98" t="e">
        <f>C5</f>
        <v>#DIV/0!</v>
      </c>
      <c r="D93" s="98" t="e">
        <f>D5</f>
        <v>#DIV/0!</v>
      </c>
    </row>
    <row r="94" spans="1:4" ht="15.75" customHeight="1">
      <c r="A94" s="126" t="str">
        <f aca="true" t="shared" si="15" ref="A94:D98">A6</f>
        <v>95分~100分人數</v>
      </c>
      <c r="B94" s="126"/>
      <c r="C94" s="100">
        <f t="shared" si="15"/>
        <v>0</v>
      </c>
      <c r="D94" s="100">
        <f t="shared" si="15"/>
        <v>0</v>
      </c>
    </row>
    <row r="95" spans="1:7" ht="15.75" customHeight="1">
      <c r="A95" s="126" t="str">
        <f t="shared" si="15"/>
        <v>90分~94分人數</v>
      </c>
      <c r="B95" s="126"/>
      <c r="C95" s="100">
        <f t="shared" si="15"/>
        <v>0</v>
      </c>
      <c r="D95" s="100">
        <f t="shared" si="15"/>
        <v>0</v>
      </c>
      <c r="E95" s="13"/>
      <c r="F95" s="46"/>
      <c r="G95" s="46"/>
    </row>
    <row r="96" spans="1:7" ht="15.75" customHeight="1">
      <c r="A96" s="126" t="str">
        <f t="shared" si="15"/>
        <v>85分~89分人數</v>
      </c>
      <c r="B96" s="126"/>
      <c r="C96" s="100">
        <f t="shared" si="15"/>
        <v>0</v>
      </c>
      <c r="D96" s="100">
        <f t="shared" si="15"/>
        <v>0</v>
      </c>
      <c r="E96" s="13"/>
      <c r="F96" s="46"/>
      <c r="G96" s="46"/>
    </row>
    <row r="97" spans="1:7" ht="15.75" customHeight="1">
      <c r="A97" s="126" t="str">
        <f t="shared" si="15"/>
        <v>80分~84分人數</v>
      </c>
      <c r="B97" s="126"/>
      <c r="C97" s="100">
        <f t="shared" si="15"/>
        <v>0</v>
      </c>
      <c r="D97" s="100">
        <f t="shared" si="15"/>
        <v>0</v>
      </c>
      <c r="E97" s="13"/>
      <c r="F97" s="46"/>
      <c r="G97" s="46"/>
    </row>
    <row r="98" spans="1:8" ht="15.75" customHeight="1">
      <c r="A98" s="126" t="str">
        <f t="shared" si="15"/>
        <v>79分以下人數</v>
      </c>
      <c r="B98" s="126"/>
      <c r="C98" s="100">
        <f t="shared" si="15"/>
        <v>0</v>
      </c>
      <c r="D98" s="100">
        <f t="shared" si="15"/>
        <v>0</v>
      </c>
      <c r="E98" s="13"/>
      <c r="F98" s="13" t="s">
        <v>22</v>
      </c>
      <c r="G98" s="42"/>
      <c r="H98" s="42"/>
    </row>
    <row r="100" spans="1:8" ht="16.5">
      <c r="A100" s="125" t="str">
        <f>A1</f>
        <v>花蓮縣玉里鎮中城國民小學106學年度第1學期</v>
      </c>
      <c r="B100" s="125"/>
      <c r="C100" s="125"/>
      <c r="D100" s="125"/>
      <c r="E100" s="125"/>
      <c r="F100" s="125" t="s">
        <v>26</v>
      </c>
      <c r="G100" s="125"/>
      <c r="H100" s="12"/>
    </row>
    <row r="101" spans="1:8" ht="9.7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7.25" thickBot="1">
      <c r="A102" s="18" t="str">
        <f aca="true" t="shared" si="16" ref="A102:F102">A3</f>
        <v>座號</v>
      </c>
      <c r="B102" s="18" t="str">
        <f t="shared" si="16"/>
        <v>姓名</v>
      </c>
      <c r="C102" s="18" t="str">
        <f t="shared" si="16"/>
        <v>國語</v>
      </c>
      <c r="D102" s="18" t="str">
        <f t="shared" si="16"/>
        <v>數學</v>
      </c>
      <c r="E102" s="18" t="str">
        <f t="shared" si="16"/>
        <v>總分</v>
      </c>
      <c r="F102" s="18" t="str">
        <f t="shared" si="16"/>
        <v>平均</v>
      </c>
      <c r="G102" s="93"/>
      <c r="H102" s="93"/>
    </row>
    <row r="103" spans="1:6" ht="16.5">
      <c r="A103" s="19">
        <f>'第三次考查'!A16</f>
        <v>10</v>
      </c>
      <c r="B103" s="31">
        <f>'第三次考查'!B16</f>
        <v>0</v>
      </c>
      <c r="C103" s="19">
        <f>'第三次考查'!C16</f>
        <v>0</v>
      </c>
      <c r="D103" s="19">
        <f>'第三次考查'!D16</f>
        <v>0</v>
      </c>
      <c r="E103" s="19">
        <f>'第三次考查'!H16</f>
        <v>0</v>
      </c>
      <c r="F103" s="25">
        <f>'第三次考查'!I16</f>
        <v>0</v>
      </c>
    </row>
    <row r="104" spans="2:4" ht="16.5">
      <c r="B104" s="13" t="s">
        <v>17</v>
      </c>
      <c r="C104" s="98" t="e">
        <f>C5</f>
        <v>#DIV/0!</v>
      </c>
      <c r="D104" s="98" t="e">
        <f>D5</f>
        <v>#DIV/0!</v>
      </c>
    </row>
    <row r="105" spans="1:4" ht="15.75" customHeight="1">
      <c r="A105" s="126" t="str">
        <f aca="true" t="shared" si="17" ref="A105:D109">A6</f>
        <v>95分~100分人數</v>
      </c>
      <c r="B105" s="126"/>
      <c r="C105" s="100">
        <f t="shared" si="17"/>
        <v>0</v>
      </c>
      <c r="D105" s="100">
        <f t="shared" si="17"/>
        <v>0</v>
      </c>
    </row>
    <row r="106" spans="1:7" ht="15.75" customHeight="1">
      <c r="A106" s="126" t="str">
        <f t="shared" si="17"/>
        <v>90分~94分人數</v>
      </c>
      <c r="B106" s="126"/>
      <c r="C106" s="100">
        <f t="shared" si="17"/>
        <v>0</v>
      </c>
      <c r="D106" s="100">
        <f t="shared" si="17"/>
        <v>0</v>
      </c>
      <c r="E106" s="13"/>
      <c r="F106" s="46"/>
      <c r="G106" s="46"/>
    </row>
    <row r="107" spans="1:7" ht="15.75" customHeight="1">
      <c r="A107" s="126" t="str">
        <f t="shared" si="17"/>
        <v>85分~89分人數</v>
      </c>
      <c r="B107" s="126"/>
      <c r="C107" s="100">
        <f t="shared" si="17"/>
        <v>0</v>
      </c>
      <c r="D107" s="100">
        <f t="shared" si="17"/>
        <v>0</v>
      </c>
      <c r="E107" s="13"/>
      <c r="F107" s="46"/>
      <c r="G107" s="46"/>
    </row>
    <row r="108" spans="1:7" ht="15.75" customHeight="1">
      <c r="A108" s="126" t="str">
        <f t="shared" si="17"/>
        <v>80分~84分人數</v>
      </c>
      <c r="B108" s="126"/>
      <c r="C108" s="100">
        <f t="shared" si="17"/>
        <v>0</v>
      </c>
      <c r="D108" s="100">
        <f t="shared" si="17"/>
        <v>0</v>
      </c>
      <c r="E108" s="13"/>
      <c r="F108" s="46"/>
      <c r="G108" s="46"/>
    </row>
    <row r="109" spans="1:8" ht="15.75" customHeight="1">
      <c r="A109" s="126" t="str">
        <f t="shared" si="17"/>
        <v>79分以下人數</v>
      </c>
      <c r="B109" s="126"/>
      <c r="C109" s="100">
        <f t="shared" si="17"/>
        <v>0</v>
      </c>
      <c r="D109" s="100">
        <f t="shared" si="17"/>
        <v>0</v>
      </c>
      <c r="E109" s="13"/>
      <c r="F109" s="13" t="s">
        <v>22</v>
      </c>
      <c r="G109" s="42"/>
      <c r="H109" s="42"/>
    </row>
    <row r="110" spans="1:8" ht="15.75" customHeight="1">
      <c r="A110" s="94"/>
      <c r="B110" s="94"/>
      <c r="C110" s="1"/>
      <c r="D110" s="1"/>
      <c r="E110" s="13"/>
      <c r="F110" s="13"/>
      <c r="G110" s="46"/>
      <c r="H110" s="46"/>
    </row>
    <row r="111" spans="1:8" ht="16.5">
      <c r="A111" s="125" t="str">
        <f>A1</f>
        <v>花蓮縣玉里鎮中城國民小學106學年度第1學期</v>
      </c>
      <c r="B111" s="125"/>
      <c r="C111" s="125"/>
      <c r="D111" s="125"/>
      <c r="E111" s="125"/>
      <c r="F111" s="125" t="s">
        <v>26</v>
      </c>
      <c r="G111" s="125"/>
      <c r="H111" s="12"/>
    </row>
    <row r="112" spans="1:8" ht="9.7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7.25" thickBot="1">
      <c r="A113" s="18" t="str">
        <f aca="true" t="shared" si="18" ref="A113:F113">A3</f>
        <v>座號</v>
      </c>
      <c r="B113" s="18" t="str">
        <f t="shared" si="18"/>
        <v>姓名</v>
      </c>
      <c r="C113" s="18" t="str">
        <f t="shared" si="18"/>
        <v>國語</v>
      </c>
      <c r="D113" s="18" t="str">
        <f t="shared" si="18"/>
        <v>數學</v>
      </c>
      <c r="E113" s="18" t="str">
        <f t="shared" si="18"/>
        <v>總分</v>
      </c>
      <c r="F113" s="18" t="str">
        <f t="shared" si="18"/>
        <v>平均</v>
      </c>
      <c r="G113" s="93"/>
      <c r="H113" s="93"/>
    </row>
    <row r="114" spans="1:6" ht="16.5">
      <c r="A114" s="19">
        <f>'第三次考查'!A17</f>
        <v>11</v>
      </c>
      <c r="B114" s="31">
        <f>'第三次考查'!B17</f>
        <v>0</v>
      </c>
      <c r="C114" s="19">
        <f>'第三次考查'!C17</f>
        <v>0</v>
      </c>
      <c r="D114" s="19">
        <f>'第三次考查'!D17</f>
        <v>0</v>
      </c>
      <c r="E114" s="19">
        <f>'第三次考查'!H17</f>
        <v>0</v>
      </c>
      <c r="F114" s="25">
        <f>'第三次考查'!I17</f>
        <v>0</v>
      </c>
    </row>
    <row r="115" spans="2:4" ht="16.5">
      <c r="B115" s="13" t="s">
        <v>17</v>
      </c>
      <c r="C115" s="98" t="e">
        <f>C5</f>
        <v>#DIV/0!</v>
      </c>
      <c r="D115" s="98" t="e">
        <f>D5</f>
        <v>#DIV/0!</v>
      </c>
    </row>
    <row r="116" spans="1:4" ht="15.75" customHeight="1">
      <c r="A116" s="126" t="str">
        <f aca="true" t="shared" si="19" ref="A116:D120">A6</f>
        <v>95分~100分人數</v>
      </c>
      <c r="B116" s="126"/>
      <c r="C116" s="100">
        <f t="shared" si="19"/>
        <v>0</v>
      </c>
      <c r="D116" s="100">
        <f t="shared" si="19"/>
        <v>0</v>
      </c>
    </row>
    <row r="117" spans="1:7" ht="15.75" customHeight="1">
      <c r="A117" s="126" t="str">
        <f t="shared" si="19"/>
        <v>90分~94分人數</v>
      </c>
      <c r="B117" s="126"/>
      <c r="C117" s="100">
        <f t="shared" si="19"/>
        <v>0</v>
      </c>
      <c r="D117" s="100">
        <f t="shared" si="19"/>
        <v>0</v>
      </c>
      <c r="E117" s="13"/>
      <c r="F117" s="46"/>
      <c r="G117" s="46"/>
    </row>
    <row r="118" spans="1:7" ht="15.75" customHeight="1">
      <c r="A118" s="126" t="str">
        <f t="shared" si="19"/>
        <v>85分~89分人數</v>
      </c>
      <c r="B118" s="126"/>
      <c r="C118" s="100">
        <f t="shared" si="19"/>
        <v>0</v>
      </c>
      <c r="D118" s="100">
        <f t="shared" si="19"/>
        <v>0</v>
      </c>
      <c r="E118" s="13"/>
      <c r="F118" s="46"/>
      <c r="G118" s="46"/>
    </row>
    <row r="119" spans="1:7" ht="15.75" customHeight="1">
      <c r="A119" s="126" t="str">
        <f t="shared" si="19"/>
        <v>80分~84分人數</v>
      </c>
      <c r="B119" s="126"/>
      <c r="C119" s="100">
        <f t="shared" si="19"/>
        <v>0</v>
      </c>
      <c r="D119" s="100">
        <f t="shared" si="19"/>
        <v>0</v>
      </c>
      <c r="E119" s="13"/>
      <c r="F119" s="46"/>
      <c r="G119" s="46"/>
    </row>
    <row r="120" spans="1:8" ht="15.75" customHeight="1">
      <c r="A120" s="126" t="str">
        <f t="shared" si="19"/>
        <v>79分以下人數</v>
      </c>
      <c r="B120" s="126"/>
      <c r="C120" s="100">
        <f t="shared" si="19"/>
        <v>0</v>
      </c>
      <c r="D120" s="100">
        <f t="shared" si="19"/>
        <v>0</v>
      </c>
      <c r="E120" s="13"/>
      <c r="F120" s="13" t="s">
        <v>22</v>
      </c>
      <c r="G120" s="42"/>
      <c r="H120" s="42"/>
    </row>
    <row r="122" spans="1:8" ht="16.5">
      <c r="A122" s="125" t="str">
        <f>A1</f>
        <v>花蓮縣玉里鎮中城國民小學106學年度第1學期</v>
      </c>
      <c r="B122" s="125"/>
      <c r="C122" s="125"/>
      <c r="D122" s="125"/>
      <c r="E122" s="125"/>
      <c r="F122" s="125" t="s">
        <v>26</v>
      </c>
      <c r="G122" s="125"/>
      <c r="H122" s="12"/>
    </row>
    <row r="123" spans="1:8" ht="9.7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7.25" thickBot="1">
      <c r="A124" s="18" t="str">
        <f aca="true" t="shared" si="20" ref="A124:F124">A3</f>
        <v>座號</v>
      </c>
      <c r="B124" s="18" t="str">
        <f t="shared" si="20"/>
        <v>姓名</v>
      </c>
      <c r="C124" s="18" t="str">
        <f t="shared" si="20"/>
        <v>國語</v>
      </c>
      <c r="D124" s="18" t="str">
        <f t="shared" si="20"/>
        <v>數學</v>
      </c>
      <c r="E124" s="18" t="str">
        <f t="shared" si="20"/>
        <v>總分</v>
      </c>
      <c r="F124" s="18" t="str">
        <f t="shared" si="20"/>
        <v>平均</v>
      </c>
      <c r="G124" s="93"/>
      <c r="H124" s="93"/>
    </row>
    <row r="125" spans="1:6" ht="16.5">
      <c r="A125" s="19">
        <f>'第三次考查'!A18</f>
        <v>12</v>
      </c>
      <c r="B125" s="31">
        <f>'第三次考查'!B18</f>
        <v>0</v>
      </c>
      <c r="C125" s="19">
        <f>'第三次考查'!C18</f>
        <v>0</v>
      </c>
      <c r="D125" s="19">
        <f>'第三次考查'!D18</f>
        <v>0</v>
      </c>
      <c r="E125" s="19">
        <f>'第三次考查'!H18</f>
        <v>0</v>
      </c>
      <c r="F125" s="25">
        <f>'第三次考查'!I18</f>
        <v>0</v>
      </c>
    </row>
    <row r="126" spans="2:4" ht="16.5">
      <c r="B126" s="13" t="s">
        <v>17</v>
      </c>
      <c r="C126" s="98" t="e">
        <f>C5</f>
        <v>#DIV/0!</v>
      </c>
      <c r="D126" s="98" t="e">
        <f>D5</f>
        <v>#DIV/0!</v>
      </c>
    </row>
    <row r="127" spans="1:4" ht="15.75" customHeight="1">
      <c r="A127" s="126" t="str">
        <f aca="true" t="shared" si="21" ref="A127:D131">A6</f>
        <v>95分~100分人數</v>
      </c>
      <c r="B127" s="126"/>
      <c r="C127" s="100">
        <f t="shared" si="21"/>
        <v>0</v>
      </c>
      <c r="D127" s="100">
        <f t="shared" si="21"/>
        <v>0</v>
      </c>
    </row>
    <row r="128" spans="1:7" ht="15.75" customHeight="1">
      <c r="A128" s="126" t="str">
        <f t="shared" si="21"/>
        <v>90分~94分人數</v>
      </c>
      <c r="B128" s="126"/>
      <c r="C128" s="100">
        <f t="shared" si="21"/>
        <v>0</v>
      </c>
      <c r="D128" s="100">
        <f t="shared" si="21"/>
        <v>0</v>
      </c>
      <c r="E128" s="13"/>
      <c r="F128" s="46"/>
      <c r="G128" s="46"/>
    </row>
    <row r="129" spans="1:7" ht="15.75" customHeight="1">
      <c r="A129" s="126" t="str">
        <f t="shared" si="21"/>
        <v>85分~89分人數</v>
      </c>
      <c r="B129" s="126"/>
      <c r="C129" s="100">
        <f t="shared" si="21"/>
        <v>0</v>
      </c>
      <c r="D129" s="100">
        <f t="shared" si="21"/>
        <v>0</v>
      </c>
      <c r="E129" s="13"/>
      <c r="F129" s="46"/>
      <c r="G129" s="46"/>
    </row>
    <row r="130" spans="1:7" ht="15.75" customHeight="1">
      <c r="A130" s="126" t="str">
        <f t="shared" si="21"/>
        <v>80分~84分人數</v>
      </c>
      <c r="B130" s="126"/>
      <c r="C130" s="100">
        <f t="shared" si="21"/>
        <v>0</v>
      </c>
      <c r="D130" s="100">
        <f t="shared" si="21"/>
        <v>0</v>
      </c>
      <c r="E130" s="13"/>
      <c r="F130" s="46"/>
      <c r="G130" s="46"/>
    </row>
    <row r="131" spans="1:8" ht="15.75" customHeight="1">
      <c r="A131" s="126" t="str">
        <f t="shared" si="21"/>
        <v>79分以下人數</v>
      </c>
      <c r="B131" s="126"/>
      <c r="C131" s="100">
        <f t="shared" si="21"/>
        <v>0</v>
      </c>
      <c r="D131" s="100">
        <f t="shared" si="21"/>
        <v>0</v>
      </c>
      <c r="E131" s="13"/>
      <c r="F131" s="13" t="s">
        <v>22</v>
      </c>
      <c r="G131" s="42"/>
      <c r="H131" s="42"/>
    </row>
    <row r="133" spans="1:8" ht="16.5">
      <c r="A133" s="125" t="str">
        <f>A1</f>
        <v>花蓮縣玉里鎮中城國民小學106學年度第1學期</v>
      </c>
      <c r="B133" s="125"/>
      <c r="C133" s="125"/>
      <c r="D133" s="125"/>
      <c r="E133" s="125"/>
      <c r="F133" s="125" t="s">
        <v>26</v>
      </c>
      <c r="G133" s="125"/>
      <c r="H133" s="12"/>
    </row>
    <row r="134" spans="1:8" ht="9.7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7.25" thickBot="1">
      <c r="A135" s="18" t="str">
        <f aca="true" t="shared" si="22" ref="A135:F135">A3</f>
        <v>座號</v>
      </c>
      <c r="B135" s="18" t="str">
        <f t="shared" si="22"/>
        <v>姓名</v>
      </c>
      <c r="C135" s="18" t="str">
        <f t="shared" si="22"/>
        <v>國語</v>
      </c>
      <c r="D135" s="18" t="str">
        <f t="shared" si="22"/>
        <v>數學</v>
      </c>
      <c r="E135" s="18" t="str">
        <f t="shared" si="22"/>
        <v>總分</v>
      </c>
      <c r="F135" s="18" t="str">
        <f t="shared" si="22"/>
        <v>平均</v>
      </c>
      <c r="G135" s="93"/>
      <c r="H135" s="93"/>
    </row>
    <row r="136" spans="1:6" ht="16.5">
      <c r="A136" s="19">
        <f>'第三次考查'!A19</f>
        <v>13</v>
      </c>
      <c r="B136" s="31">
        <f>'第三次考查'!B19</f>
        <v>0</v>
      </c>
      <c r="C136" s="19">
        <f>'第三次考查'!C19</f>
        <v>0</v>
      </c>
      <c r="D136" s="19">
        <f>'第三次考查'!D19</f>
        <v>0</v>
      </c>
      <c r="E136" s="19">
        <f>'第三次考查'!H19</f>
        <v>0</v>
      </c>
      <c r="F136" s="25">
        <f>'第三次考查'!I19</f>
        <v>0</v>
      </c>
    </row>
    <row r="137" spans="2:4" ht="16.5">
      <c r="B137" s="13" t="s">
        <v>17</v>
      </c>
      <c r="C137" s="98" t="e">
        <f>C5</f>
        <v>#DIV/0!</v>
      </c>
      <c r="D137" s="98" t="e">
        <f>D5</f>
        <v>#DIV/0!</v>
      </c>
    </row>
    <row r="138" spans="1:4" ht="15.75" customHeight="1">
      <c r="A138" s="126" t="str">
        <f aca="true" t="shared" si="23" ref="A138:D142">A6</f>
        <v>95分~100分人數</v>
      </c>
      <c r="B138" s="126"/>
      <c r="C138" s="100">
        <f t="shared" si="23"/>
        <v>0</v>
      </c>
      <c r="D138" s="100">
        <f t="shared" si="23"/>
        <v>0</v>
      </c>
    </row>
    <row r="139" spans="1:7" ht="15.75" customHeight="1">
      <c r="A139" s="126" t="str">
        <f t="shared" si="23"/>
        <v>90分~94分人數</v>
      </c>
      <c r="B139" s="126"/>
      <c r="C139" s="100">
        <f t="shared" si="23"/>
        <v>0</v>
      </c>
      <c r="D139" s="100">
        <f t="shared" si="23"/>
        <v>0</v>
      </c>
      <c r="E139" s="13"/>
      <c r="F139" s="46"/>
      <c r="G139" s="46"/>
    </row>
    <row r="140" spans="1:7" ht="15.75" customHeight="1">
      <c r="A140" s="126" t="str">
        <f t="shared" si="23"/>
        <v>85分~89分人數</v>
      </c>
      <c r="B140" s="126"/>
      <c r="C140" s="100">
        <f t="shared" si="23"/>
        <v>0</v>
      </c>
      <c r="D140" s="100">
        <f t="shared" si="23"/>
        <v>0</v>
      </c>
      <c r="E140" s="13"/>
      <c r="F140" s="46"/>
      <c r="G140" s="46"/>
    </row>
    <row r="141" spans="1:7" ht="15.75" customHeight="1">
      <c r="A141" s="126" t="str">
        <f t="shared" si="23"/>
        <v>80分~84分人數</v>
      </c>
      <c r="B141" s="126"/>
      <c r="C141" s="100">
        <f t="shared" si="23"/>
        <v>0</v>
      </c>
      <c r="D141" s="100">
        <f t="shared" si="23"/>
        <v>0</v>
      </c>
      <c r="E141" s="13"/>
      <c r="F141" s="46"/>
      <c r="G141" s="46"/>
    </row>
    <row r="142" spans="1:8" ht="15.75" customHeight="1">
      <c r="A142" s="126" t="str">
        <f t="shared" si="23"/>
        <v>79分以下人數</v>
      </c>
      <c r="B142" s="126"/>
      <c r="C142" s="100">
        <f t="shared" si="23"/>
        <v>0</v>
      </c>
      <c r="D142" s="100">
        <f t="shared" si="23"/>
        <v>0</v>
      </c>
      <c r="E142" s="13"/>
      <c r="F142" s="13" t="s">
        <v>22</v>
      </c>
      <c r="G142" s="42"/>
      <c r="H142" s="42"/>
    </row>
    <row r="144" spans="1:8" ht="16.5">
      <c r="A144" s="125" t="str">
        <f>A1</f>
        <v>花蓮縣玉里鎮中城國民小學106學年度第1學期</v>
      </c>
      <c r="B144" s="125"/>
      <c r="C144" s="125"/>
      <c r="D144" s="125"/>
      <c r="E144" s="125"/>
      <c r="F144" s="125" t="s">
        <v>26</v>
      </c>
      <c r="G144" s="125"/>
      <c r="H144" s="12"/>
    </row>
    <row r="145" spans="1:8" ht="9.7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7.25" thickBot="1">
      <c r="A146" s="18" t="str">
        <f aca="true" t="shared" si="24" ref="A146:F146">A3</f>
        <v>座號</v>
      </c>
      <c r="B146" s="18" t="str">
        <f t="shared" si="24"/>
        <v>姓名</v>
      </c>
      <c r="C146" s="18" t="str">
        <f t="shared" si="24"/>
        <v>國語</v>
      </c>
      <c r="D146" s="18" t="str">
        <f t="shared" si="24"/>
        <v>數學</v>
      </c>
      <c r="E146" s="18" t="str">
        <f t="shared" si="24"/>
        <v>總分</v>
      </c>
      <c r="F146" s="18" t="str">
        <f t="shared" si="24"/>
        <v>平均</v>
      </c>
      <c r="G146" s="93"/>
      <c r="H146" s="93"/>
    </row>
    <row r="147" spans="1:6" ht="16.5">
      <c r="A147" s="19">
        <f>'第三次考查'!A20</f>
        <v>14</v>
      </c>
      <c r="B147" s="31">
        <f>'第三次考查'!B20</f>
        <v>0</v>
      </c>
      <c r="C147" s="19">
        <f>'第三次考查'!C20</f>
        <v>0</v>
      </c>
      <c r="D147" s="19">
        <f>'第三次考查'!D20</f>
        <v>0</v>
      </c>
      <c r="E147" s="19">
        <f>'第三次考查'!H20</f>
        <v>0</v>
      </c>
      <c r="F147" s="25">
        <f>'第三次考查'!I20</f>
        <v>0</v>
      </c>
    </row>
    <row r="148" spans="2:4" ht="16.5">
      <c r="B148" s="13" t="s">
        <v>17</v>
      </c>
      <c r="C148" s="98" t="e">
        <f>C5</f>
        <v>#DIV/0!</v>
      </c>
      <c r="D148" s="98" t="e">
        <f>D5</f>
        <v>#DIV/0!</v>
      </c>
    </row>
    <row r="149" spans="1:4" ht="15.75" customHeight="1">
      <c r="A149" s="126" t="str">
        <f aca="true" t="shared" si="25" ref="A149:D153">A6</f>
        <v>95分~100分人數</v>
      </c>
      <c r="B149" s="126"/>
      <c r="C149" s="99">
        <f t="shared" si="25"/>
        <v>0</v>
      </c>
      <c r="D149" s="99">
        <f t="shared" si="25"/>
        <v>0</v>
      </c>
    </row>
    <row r="150" spans="1:4" ht="15.75" customHeight="1">
      <c r="A150" s="126" t="str">
        <f t="shared" si="25"/>
        <v>90分~94分人數</v>
      </c>
      <c r="B150" s="126"/>
      <c r="C150" s="99">
        <f t="shared" si="25"/>
        <v>0</v>
      </c>
      <c r="D150" s="99">
        <f t="shared" si="25"/>
        <v>0</v>
      </c>
    </row>
    <row r="151" spans="1:4" ht="15.75" customHeight="1">
      <c r="A151" s="126" t="str">
        <f t="shared" si="25"/>
        <v>85分~89分人數</v>
      </c>
      <c r="B151" s="126"/>
      <c r="C151" s="99">
        <f t="shared" si="25"/>
        <v>0</v>
      </c>
      <c r="D151" s="99">
        <f t="shared" si="25"/>
        <v>0</v>
      </c>
    </row>
    <row r="152" spans="1:4" ht="15.75" customHeight="1">
      <c r="A152" s="126" t="str">
        <f t="shared" si="25"/>
        <v>80分~84分人數</v>
      </c>
      <c r="B152" s="126"/>
      <c r="C152" s="99">
        <f t="shared" si="25"/>
        <v>0</v>
      </c>
      <c r="D152" s="99">
        <f t="shared" si="25"/>
        <v>0</v>
      </c>
    </row>
    <row r="153" spans="1:8" ht="15.75" customHeight="1">
      <c r="A153" s="126" t="str">
        <f t="shared" si="25"/>
        <v>79分以下人數</v>
      </c>
      <c r="B153" s="126"/>
      <c r="C153" s="99">
        <f t="shared" si="25"/>
        <v>0</v>
      </c>
      <c r="D153" s="99">
        <f t="shared" si="25"/>
        <v>0</v>
      </c>
      <c r="F153" s="13" t="s">
        <v>22</v>
      </c>
      <c r="G153" s="42"/>
      <c r="H153" s="42"/>
    </row>
    <row r="155" spans="1:8" ht="16.5">
      <c r="A155" s="125" t="str">
        <f>A1</f>
        <v>花蓮縣玉里鎮中城國民小學106學年度第1學期</v>
      </c>
      <c r="B155" s="125"/>
      <c r="C155" s="125"/>
      <c r="D155" s="125"/>
      <c r="E155" s="125"/>
      <c r="F155" s="125" t="s">
        <v>26</v>
      </c>
      <c r="G155" s="125"/>
      <c r="H155" s="12"/>
    </row>
    <row r="156" spans="1:8" ht="9.7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7.25" thickBot="1">
      <c r="A157" s="18" t="str">
        <f aca="true" t="shared" si="26" ref="A157:F157">A3</f>
        <v>座號</v>
      </c>
      <c r="B157" s="18" t="str">
        <f t="shared" si="26"/>
        <v>姓名</v>
      </c>
      <c r="C157" s="18" t="str">
        <f t="shared" si="26"/>
        <v>國語</v>
      </c>
      <c r="D157" s="18" t="str">
        <f t="shared" si="26"/>
        <v>數學</v>
      </c>
      <c r="E157" s="18" t="str">
        <f t="shared" si="26"/>
        <v>總分</v>
      </c>
      <c r="F157" s="18" t="str">
        <f t="shared" si="26"/>
        <v>平均</v>
      </c>
      <c r="G157" s="93"/>
      <c r="H157" s="93"/>
    </row>
    <row r="158" spans="1:6" ht="16.5">
      <c r="A158" s="19">
        <f>'第三次考查'!A21</f>
        <v>15</v>
      </c>
      <c r="B158" s="31">
        <f>'第三次考查'!B21</f>
        <v>0</v>
      </c>
      <c r="C158" s="19">
        <f>'第三次考查'!C21</f>
        <v>0</v>
      </c>
      <c r="D158" s="19">
        <f>'第三次考查'!D21</f>
        <v>0</v>
      </c>
      <c r="E158" s="19">
        <f>'第三次考查'!H21</f>
        <v>0</v>
      </c>
      <c r="F158" s="25">
        <f>'第三次考查'!I21</f>
        <v>0</v>
      </c>
    </row>
    <row r="159" spans="2:4" ht="16.5">
      <c r="B159" s="13" t="s">
        <v>17</v>
      </c>
      <c r="C159" s="98" t="e">
        <f>C5</f>
        <v>#DIV/0!</v>
      </c>
      <c r="D159" s="98" t="e">
        <f>D5</f>
        <v>#DIV/0!</v>
      </c>
    </row>
    <row r="160" spans="1:4" ht="15.75" customHeight="1">
      <c r="A160" s="126" t="str">
        <f aca="true" t="shared" si="27" ref="A160:D164">A6</f>
        <v>95分~100分人數</v>
      </c>
      <c r="B160" s="126"/>
      <c r="C160" s="100">
        <f t="shared" si="27"/>
        <v>0</v>
      </c>
      <c r="D160" s="100">
        <f t="shared" si="27"/>
        <v>0</v>
      </c>
    </row>
    <row r="161" spans="1:7" ht="15.75" customHeight="1">
      <c r="A161" s="126" t="str">
        <f t="shared" si="27"/>
        <v>90分~94分人數</v>
      </c>
      <c r="B161" s="126"/>
      <c r="C161" s="100">
        <f t="shared" si="27"/>
        <v>0</v>
      </c>
      <c r="D161" s="100">
        <f t="shared" si="27"/>
        <v>0</v>
      </c>
      <c r="E161" s="13"/>
      <c r="F161" s="46"/>
      <c r="G161" s="46"/>
    </row>
    <row r="162" spans="1:7" ht="15.75" customHeight="1">
      <c r="A162" s="126" t="str">
        <f t="shared" si="27"/>
        <v>85分~89分人數</v>
      </c>
      <c r="B162" s="126"/>
      <c r="C162" s="100">
        <f t="shared" si="27"/>
        <v>0</v>
      </c>
      <c r="D162" s="100">
        <f t="shared" si="27"/>
        <v>0</v>
      </c>
      <c r="E162" s="13"/>
      <c r="F162" s="46"/>
      <c r="G162" s="46"/>
    </row>
    <row r="163" spans="1:7" ht="15.75" customHeight="1">
      <c r="A163" s="126" t="str">
        <f t="shared" si="27"/>
        <v>80分~84分人數</v>
      </c>
      <c r="B163" s="126"/>
      <c r="C163" s="100">
        <f t="shared" si="27"/>
        <v>0</v>
      </c>
      <c r="D163" s="100">
        <f t="shared" si="27"/>
        <v>0</v>
      </c>
      <c r="E163" s="13"/>
      <c r="F163" s="46"/>
      <c r="G163" s="46"/>
    </row>
    <row r="164" spans="1:8" ht="15.75" customHeight="1">
      <c r="A164" s="126" t="str">
        <f t="shared" si="27"/>
        <v>79分以下人數</v>
      </c>
      <c r="B164" s="126"/>
      <c r="C164" s="100">
        <f t="shared" si="27"/>
        <v>0</v>
      </c>
      <c r="D164" s="100">
        <f t="shared" si="27"/>
        <v>0</v>
      </c>
      <c r="E164" s="13"/>
      <c r="F164" s="13" t="s">
        <v>22</v>
      </c>
      <c r="G164" s="42"/>
      <c r="H164" s="42"/>
    </row>
    <row r="165" spans="1:8" ht="15.75" customHeight="1">
      <c r="A165" s="94"/>
      <c r="B165" s="94"/>
      <c r="C165" s="1"/>
      <c r="D165" s="1"/>
      <c r="E165" s="13"/>
      <c r="F165" s="13"/>
      <c r="G165" s="46"/>
      <c r="H165" s="46"/>
    </row>
    <row r="166" spans="1:8" ht="16.5">
      <c r="A166" s="125" t="str">
        <f>A1</f>
        <v>花蓮縣玉里鎮中城國民小學106學年度第1學期</v>
      </c>
      <c r="B166" s="125"/>
      <c r="C166" s="125"/>
      <c r="D166" s="125"/>
      <c r="E166" s="125"/>
      <c r="F166" s="125" t="s">
        <v>26</v>
      </c>
      <c r="G166" s="125"/>
      <c r="H166" s="12"/>
    </row>
    <row r="167" spans="1:8" ht="9.7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7.25" thickBot="1">
      <c r="A168" s="18" t="str">
        <f aca="true" t="shared" si="28" ref="A168:F168">A3</f>
        <v>座號</v>
      </c>
      <c r="B168" s="18" t="str">
        <f t="shared" si="28"/>
        <v>姓名</v>
      </c>
      <c r="C168" s="18" t="str">
        <f t="shared" si="28"/>
        <v>國語</v>
      </c>
      <c r="D168" s="18" t="str">
        <f t="shared" si="28"/>
        <v>數學</v>
      </c>
      <c r="E168" s="18" t="str">
        <f t="shared" si="28"/>
        <v>總分</v>
      </c>
      <c r="F168" s="18" t="str">
        <f t="shared" si="28"/>
        <v>平均</v>
      </c>
      <c r="G168" s="93"/>
      <c r="H168" s="93"/>
    </row>
    <row r="169" spans="1:6" ht="16.5">
      <c r="A169" s="19">
        <f>'第三次考查'!A22</f>
        <v>16</v>
      </c>
      <c r="B169" s="31">
        <f>'第三次考查'!B22</f>
        <v>0</v>
      </c>
      <c r="C169" s="19">
        <f>'第三次考查'!C22</f>
        <v>0</v>
      </c>
      <c r="D169" s="19">
        <f>'第三次考查'!D22</f>
        <v>0</v>
      </c>
      <c r="E169" s="19">
        <f>'第三次考查'!H22</f>
        <v>0</v>
      </c>
      <c r="F169" s="25">
        <f>'第三次考查'!I22</f>
        <v>0</v>
      </c>
    </row>
    <row r="170" spans="2:4" ht="16.5">
      <c r="B170" s="13" t="s">
        <v>17</v>
      </c>
      <c r="C170" s="98" t="e">
        <f>C5</f>
        <v>#DIV/0!</v>
      </c>
      <c r="D170" s="98" t="e">
        <f>D5</f>
        <v>#DIV/0!</v>
      </c>
    </row>
    <row r="171" spans="1:4" ht="15.75" customHeight="1">
      <c r="A171" s="126" t="str">
        <f aca="true" t="shared" si="29" ref="A171:D175">A6</f>
        <v>95分~100分人數</v>
      </c>
      <c r="B171" s="126"/>
      <c r="C171" s="100">
        <f t="shared" si="29"/>
        <v>0</v>
      </c>
      <c r="D171" s="100">
        <f t="shared" si="29"/>
        <v>0</v>
      </c>
    </row>
    <row r="172" spans="1:7" ht="15.75" customHeight="1">
      <c r="A172" s="126" t="str">
        <f t="shared" si="29"/>
        <v>90分~94分人數</v>
      </c>
      <c r="B172" s="126"/>
      <c r="C172" s="100">
        <f t="shared" si="29"/>
        <v>0</v>
      </c>
      <c r="D172" s="100">
        <f t="shared" si="29"/>
        <v>0</v>
      </c>
      <c r="E172" s="13"/>
      <c r="F172" s="46"/>
      <c r="G172" s="46"/>
    </row>
    <row r="173" spans="1:7" ht="15.75" customHeight="1">
      <c r="A173" s="126" t="str">
        <f t="shared" si="29"/>
        <v>85分~89分人數</v>
      </c>
      <c r="B173" s="126"/>
      <c r="C173" s="100">
        <f t="shared" si="29"/>
        <v>0</v>
      </c>
      <c r="D173" s="100">
        <f t="shared" si="29"/>
        <v>0</v>
      </c>
      <c r="E173" s="13"/>
      <c r="F173" s="46"/>
      <c r="G173" s="46"/>
    </row>
    <row r="174" spans="1:7" ht="15.75" customHeight="1">
      <c r="A174" s="126" t="str">
        <f t="shared" si="29"/>
        <v>80分~84分人數</v>
      </c>
      <c r="B174" s="126"/>
      <c r="C174" s="100">
        <f t="shared" si="29"/>
        <v>0</v>
      </c>
      <c r="D174" s="100">
        <f t="shared" si="29"/>
        <v>0</v>
      </c>
      <c r="E174" s="13"/>
      <c r="F174" s="46"/>
      <c r="G174" s="46"/>
    </row>
    <row r="175" spans="1:8" ht="15.75" customHeight="1">
      <c r="A175" s="126" t="str">
        <f t="shared" si="29"/>
        <v>79分以下人數</v>
      </c>
      <c r="B175" s="126"/>
      <c r="C175" s="100">
        <f t="shared" si="29"/>
        <v>0</v>
      </c>
      <c r="D175" s="100">
        <f t="shared" si="29"/>
        <v>0</v>
      </c>
      <c r="E175" s="13"/>
      <c r="F175" s="13" t="s">
        <v>22</v>
      </c>
      <c r="G175" s="42"/>
      <c r="H175" s="42"/>
    </row>
    <row r="177" spans="1:8" ht="16.5">
      <c r="A177" s="125" t="str">
        <f>A1</f>
        <v>花蓮縣玉里鎮中城國民小學106學年度第1學期</v>
      </c>
      <c r="B177" s="125"/>
      <c r="C177" s="125"/>
      <c r="D177" s="125"/>
      <c r="E177" s="125"/>
      <c r="F177" s="125" t="s">
        <v>26</v>
      </c>
      <c r="G177" s="125"/>
      <c r="H177" s="12"/>
    </row>
    <row r="178" spans="1:8" ht="9.7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7.25" thickBot="1">
      <c r="A179" s="18" t="str">
        <f aca="true" t="shared" si="30" ref="A179:F179">A3</f>
        <v>座號</v>
      </c>
      <c r="B179" s="18" t="str">
        <f t="shared" si="30"/>
        <v>姓名</v>
      </c>
      <c r="C179" s="18" t="str">
        <f t="shared" si="30"/>
        <v>國語</v>
      </c>
      <c r="D179" s="18" t="str">
        <f t="shared" si="30"/>
        <v>數學</v>
      </c>
      <c r="E179" s="18" t="str">
        <f t="shared" si="30"/>
        <v>總分</v>
      </c>
      <c r="F179" s="18" t="str">
        <f t="shared" si="30"/>
        <v>平均</v>
      </c>
      <c r="G179" s="93"/>
      <c r="H179" s="93"/>
    </row>
    <row r="180" spans="1:6" ht="16.5">
      <c r="A180" s="19">
        <f>'第三次考查'!A23</f>
        <v>17</v>
      </c>
      <c r="B180" s="31">
        <f>'第三次考查'!B23</f>
        <v>0</v>
      </c>
      <c r="C180" s="19">
        <f>'第三次考查'!C23</f>
        <v>0</v>
      </c>
      <c r="D180" s="19">
        <f>'第三次考查'!D23</f>
        <v>0</v>
      </c>
      <c r="E180" s="19">
        <f>'第三次考查'!H23</f>
        <v>0</v>
      </c>
      <c r="F180" s="25">
        <f>'第三次考查'!I23</f>
        <v>0</v>
      </c>
    </row>
    <row r="181" spans="2:4" ht="16.5">
      <c r="B181" s="13" t="s">
        <v>17</v>
      </c>
      <c r="C181" s="98" t="e">
        <f>C5</f>
        <v>#DIV/0!</v>
      </c>
      <c r="D181" s="98" t="e">
        <f>D5</f>
        <v>#DIV/0!</v>
      </c>
    </row>
    <row r="182" spans="1:4" ht="15.75" customHeight="1">
      <c r="A182" s="126" t="str">
        <f aca="true" t="shared" si="31" ref="A182:D186">A6</f>
        <v>95分~100分人數</v>
      </c>
      <c r="B182" s="126"/>
      <c r="C182" s="100">
        <f t="shared" si="31"/>
        <v>0</v>
      </c>
      <c r="D182" s="100">
        <f t="shared" si="31"/>
        <v>0</v>
      </c>
    </row>
    <row r="183" spans="1:7" ht="15.75" customHeight="1">
      <c r="A183" s="126" t="str">
        <f t="shared" si="31"/>
        <v>90分~94分人數</v>
      </c>
      <c r="B183" s="126"/>
      <c r="C183" s="100">
        <f t="shared" si="31"/>
        <v>0</v>
      </c>
      <c r="D183" s="100">
        <f t="shared" si="31"/>
        <v>0</v>
      </c>
      <c r="E183" s="13"/>
      <c r="F183" s="46"/>
      <c r="G183" s="46"/>
    </row>
    <row r="184" spans="1:7" ht="15.75" customHeight="1">
      <c r="A184" s="126" t="str">
        <f t="shared" si="31"/>
        <v>85分~89分人數</v>
      </c>
      <c r="B184" s="126"/>
      <c r="C184" s="100">
        <f t="shared" si="31"/>
        <v>0</v>
      </c>
      <c r="D184" s="100">
        <f t="shared" si="31"/>
        <v>0</v>
      </c>
      <c r="E184" s="13"/>
      <c r="F184" s="46"/>
      <c r="G184" s="46"/>
    </row>
    <row r="185" spans="1:7" ht="15.75" customHeight="1">
      <c r="A185" s="126" t="str">
        <f t="shared" si="31"/>
        <v>80分~84分人數</v>
      </c>
      <c r="B185" s="126"/>
      <c r="C185" s="100">
        <f t="shared" si="31"/>
        <v>0</v>
      </c>
      <c r="D185" s="100">
        <f t="shared" si="31"/>
        <v>0</v>
      </c>
      <c r="E185" s="13"/>
      <c r="F185" s="46"/>
      <c r="G185" s="46"/>
    </row>
    <row r="186" spans="1:8" ht="15.75" customHeight="1">
      <c r="A186" s="126" t="str">
        <f t="shared" si="31"/>
        <v>79分以下人數</v>
      </c>
      <c r="B186" s="126"/>
      <c r="C186" s="100">
        <f t="shared" si="31"/>
        <v>0</v>
      </c>
      <c r="D186" s="100">
        <f t="shared" si="31"/>
        <v>0</v>
      </c>
      <c r="E186" s="13"/>
      <c r="F186" s="13" t="s">
        <v>22</v>
      </c>
      <c r="G186" s="42"/>
      <c r="H186" s="42"/>
    </row>
    <row r="188" spans="1:8" ht="16.5">
      <c r="A188" s="125" t="str">
        <f>A1</f>
        <v>花蓮縣玉里鎮中城國民小學106學年度第1學期</v>
      </c>
      <c r="B188" s="125"/>
      <c r="C188" s="125"/>
      <c r="D188" s="125"/>
      <c r="E188" s="125"/>
      <c r="F188" s="125" t="s">
        <v>26</v>
      </c>
      <c r="G188" s="125"/>
      <c r="H188" s="12"/>
    </row>
    <row r="189" spans="1:8" ht="9.7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7.25" thickBot="1">
      <c r="A190" s="18" t="str">
        <f aca="true" t="shared" si="32" ref="A190:F190">A3</f>
        <v>座號</v>
      </c>
      <c r="B190" s="18" t="str">
        <f t="shared" si="32"/>
        <v>姓名</v>
      </c>
      <c r="C190" s="18" t="str">
        <f t="shared" si="32"/>
        <v>國語</v>
      </c>
      <c r="D190" s="18" t="str">
        <f t="shared" si="32"/>
        <v>數學</v>
      </c>
      <c r="E190" s="18" t="str">
        <f t="shared" si="32"/>
        <v>總分</v>
      </c>
      <c r="F190" s="18" t="str">
        <f t="shared" si="32"/>
        <v>平均</v>
      </c>
      <c r="G190" s="93"/>
      <c r="H190" s="93"/>
    </row>
    <row r="191" spans="1:6" ht="16.5">
      <c r="A191" s="19">
        <f>'第三次考查'!A24</f>
        <v>18</v>
      </c>
      <c r="B191" s="31">
        <f>'第三次考查'!B24</f>
        <v>0</v>
      </c>
      <c r="C191" s="19">
        <f>'第三次考查'!C24</f>
        <v>0</v>
      </c>
      <c r="D191" s="19">
        <f>'第三次考查'!D24</f>
        <v>0</v>
      </c>
      <c r="E191" s="19">
        <f>'第三次考查'!H24</f>
        <v>0</v>
      </c>
      <c r="F191" s="25">
        <f>'第三次考查'!I24</f>
        <v>0</v>
      </c>
    </row>
    <row r="192" spans="2:4" ht="16.5">
      <c r="B192" s="13" t="s">
        <v>17</v>
      </c>
      <c r="C192" s="98" t="e">
        <f>C5</f>
        <v>#DIV/0!</v>
      </c>
      <c r="D192" s="98" t="e">
        <f>D5</f>
        <v>#DIV/0!</v>
      </c>
    </row>
    <row r="193" spans="1:4" ht="15.75" customHeight="1">
      <c r="A193" s="126" t="str">
        <f aca="true" t="shared" si="33" ref="A193:D197">A6</f>
        <v>95分~100分人數</v>
      </c>
      <c r="B193" s="126"/>
      <c r="C193" s="100">
        <f t="shared" si="33"/>
        <v>0</v>
      </c>
      <c r="D193" s="100">
        <f t="shared" si="33"/>
        <v>0</v>
      </c>
    </row>
    <row r="194" spans="1:7" ht="15.75" customHeight="1">
      <c r="A194" s="126" t="str">
        <f t="shared" si="33"/>
        <v>90分~94分人數</v>
      </c>
      <c r="B194" s="126"/>
      <c r="C194" s="100">
        <f t="shared" si="33"/>
        <v>0</v>
      </c>
      <c r="D194" s="100">
        <f t="shared" si="33"/>
        <v>0</v>
      </c>
      <c r="E194" s="13"/>
      <c r="F194" s="46"/>
      <c r="G194" s="46"/>
    </row>
    <row r="195" spans="1:7" ht="15.75" customHeight="1">
      <c r="A195" s="126" t="str">
        <f t="shared" si="33"/>
        <v>85分~89分人數</v>
      </c>
      <c r="B195" s="126"/>
      <c r="C195" s="100">
        <f t="shared" si="33"/>
        <v>0</v>
      </c>
      <c r="D195" s="100">
        <f t="shared" si="33"/>
        <v>0</v>
      </c>
      <c r="E195" s="13"/>
      <c r="F195" s="46"/>
      <c r="G195" s="46"/>
    </row>
    <row r="196" spans="1:7" ht="15.75" customHeight="1">
      <c r="A196" s="126" t="str">
        <f t="shared" si="33"/>
        <v>80分~84分人數</v>
      </c>
      <c r="B196" s="126"/>
      <c r="C196" s="100">
        <f t="shared" si="33"/>
        <v>0</v>
      </c>
      <c r="D196" s="100">
        <f t="shared" si="33"/>
        <v>0</v>
      </c>
      <c r="E196" s="13"/>
      <c r="F196" s="46"/>
      <c r="G196" s="46"/>
    </row>
    <row r="197" spans="1:8" ht="15.75" customHeight="1">
      <c r="A197" s="126" t="str">
        <f t="shared" si="33"/>
        <v>79分以下人數</v>
      </c>
      <c r="B197" s="126"/>
      <c r="C197" s="100">
        <f t="shared" si="33"/>
        <v>0</v>
      </c>
      <c r="D197" s="100">
        <f t="shared" si="33"/>
        <v>0</v>
      </c>
      <c r="E197" s="13"/>
      <c r="F197" s="13" t="s">
        <v>22</v>
      </c>
      <c r="G197" s="42"/>
      <c r="H197" s="42"/>
    </row>
    <row r="199" spans="1:8" ht="16.5">
      <c r="A199" s="125" t="str">
        <f>A1</f>
        <v>花蓮縣玉里鎮中城國民小學106學年度第1學期</v>
      </c>
      <c r="B199" s="125"/>
      <c r="C199" s="125"/>
      <c r="D199" s="125"/>
      <c r="E199" s="125"/>
      <c r="F199" s="125" t="s">
        <v>26</v>
      </c>
      <c r="G199" s="125"/>
      <c r="H199" s="12"/>
    </row>
    <row r="200" spans="1:8" ht="9.7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7.25" thickBot="1">
      <c r="A201" s="18" t="str">
        <f aca="true" t="shared" si="34" ref="A201:F201">A3</f>
        <v>座號</v>
      </c>
      <c r="B201" s="18" t="str">
        <f t="shared" si="34"/>
        <v>姓名</v>
      </c>
      <c r="C201" s="18" t="str">
        <f t="shared" si="34"/>
        <v>國語</v>
      </c>
      <c r="D201" s="18" t="str">
        <f t="shared" si="34"/>
        <v>數學</v>
      </c>
      <c r="E201" s="18" t="str">
        <f t="shared" si="34"/>
        <v>總分</v>
      </c>
      <c r="F201" s="18" t="str">
        <f t="shared" si="34"/>
        <v>平均</v>
      </c>
      <c r="G201" s="93"/>
      <c r="H201" s="93"/>
    </row>
    <row r="202" spans="1:6" ht="16.5">
      <c r="A202" s="19">
        <f>'第三次考查'!A25</f>
        <v>19</v>
      </c>
      <c r="B202" s="31">
        <f>'第三次考查'!B25</f>
        <v>0</v>
      </c>
      <c r="C202" s="19">
        <f>'第三次考查'!C25</f>
        <v>0</v>
      </c>
      <c r="D202" s="19">
        <f>'第三次考查'!D25</f>
        <v>0</v>
      </c>
      <c r="E202" s="19">
        <f>'第三次考查'!H25</f>
        <v>0</v>
      </c>
      <c r="F202" s="25">
        <f>'第三次考查'!I25</f>
        <v>0</v>
      </c>
    </row>
    <row r="203" spans="2:4" ht="16.5">
      <c r="B203" s="13" t="s">
        <v>17</v>
      </c>
      <c r="C203" s="98" t="e">
        <f>C5</f>
        <v>#DIV/0!</v>
      </c>
      <c r="D203" s="98" t="e">
        <f>D5</f>
        <v>#DIV/0!</v>
      </c>
    </row>
    <row r="204" spans="1:4" ht="15.75" customHeight="1">
      <c r="A204" s="126" t="str">
        <f aca="true" t="shared" si="35" ref="A204:D208">A6</f>
        <v>95分~100分人數</v>
      </c>
      <c r="B204" s="126"/>
      <c r="C204" s="100">
        <f t="shared" si="35"/>
        <v>0</v>
      </c>
      <c r="D204" s="100">
        <f t="shared" si="35"/>
        <v>0</v>
      </c>
    </row>
    <row r="205" spans="1:7" ht="15.75" customHeight="1">
      <c r="A205" s="126" t="str">
        <f t="shared" si="35"/>
        <v>90分~94分人數</v>
      </c>
      <c r="B205" s="126"/>
      <c r="C205" s="100">
        <f t="shared" si="35"/>
        <v>0</v>
      </c>
      <c r="D205" s="100">
        <f t="shared" si="35"/>
        <v>0</v>
      </c>
      <c r="E205" s="13"/>
      <c r="F205" s="46"/>
      <c r="G205" s="46"/>
    </row>
    <row r="206" spans="1:7" ht="15.75" customHeight="1">
      <c r="A206" s="126" t="str">
        <f t="shared" si="35"/>
        <v>85分~89分人數</v>
      </c>
      <c r="B206" s="126"/>
      <c r="C206" s="100">
        <f t="shared" si="35"/>
        <v>0</v>
      </c>
      <c r="D206" s="100">
        <f t="shared" si="35"/>
        <v>0</v>
      </c>
      <c r="E206" s="13"/>
      <c r="F206" s="46"/>
      <c r="G206" s="46"/>
    </row>
    <row r="207" spans="1:7" ht="15.75" customHeight="1">
      <c r="A207" s="126" t="str">
        <f t="shared" si="35"/>
        <v>80分~84分人數</v>
      </c>
      <c r="B207" s="126"/>
      <c r="C207" s="100">
        <f t="shared" si="35"/>
        <v>0</v>
      </c>
      <c r="D207" s="100">
        <f t="shared" si="35"/>
        <v>0</v>
      </c>
      <c r="E207" s="13"/>
      <c r="F207" s="46"/>
      <c r="G207" s="46"/>
    </row>
    <row r="208" spans="1:8" ht="15.75" customHeight="1">
      <c r="A208" s="126" t="str">
        <f t="shared" si="35"/>
        <v>79分以下人數</v>
      </c>
      <c r="B208" s="126"/>
      <c r="C208" s="100">
        <f t="shared" si="35"/>
        <v>0</v>
      </c>
      <c r="D208" s="100">
        <f t="shared" si="35"/>
        <v>0</v>
      </c>
      <c r="E208" s="13"/>
      <c r="F208" s="13" t="s">
        <v>22</v>
      </c>
      <c r="G208" s="42"/>
      <c r="H208" s="42"/>
    </row>
    <row r="210" spans="1:8" ht="16.5">
      <c r="A210" s="125" t="str">
        <f>A1</f>
        <v>花蓮縣玉里鎮中城國民小學106學年度第1學期</v>
      </c>
      <c r="B210" s="125"/>
      <c r="C210" s="125"/>
      <c r="D210" s="125"/>
      <c r="E210" s="125"/>
      <c r="F210" s="125" t="s">
        <v>26</v>
      </c>
      <c r="G210" s="125"/>
      <c r="H210" s="12"/>
    </row>
    <row r="211" spans="1:8" ht="9.7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7.25" thickBot="1">
      <c r="A212" s="18" t="str">
        <f aca="true" t="shared" si="36" ref="A212:F212">A3</f>
        <v>座號</v>
      </c>
      <c r="B212" s="18" t="str">
        <f t="shared" si="36"/>
        <v>姓名</v>
      </c>
      <c r="C212" s="18" t="str">
        <f t="shared" si="36"/>
        <v>國語</v>
      </c>
      <c r="D212" s="18" t="str">
        <f t="shared" si="36"/>
        <v>數學</v>
      </c>
      <c r="E212" s="18" t="str">
        <f t="shared" si="36"/>
        <v>總分</v>
      </c>
      <c r="F212" s="18" t="str">
        <f t="shared" si="36"/>
        <v>平均</v>
      </c>
      <c r="G212" s="93"/>
      <c r="H212" s="93"/>
    </row>
    <row r="213" spans="1:6" ht="16.5">
      <c r="A213" s="19">
        <f>'第三次考查'!A26</f>
        <v>20</v>
      </c>
      <c r="B213" s="31">
        <f>'第三次考查'!B26</f>
        <v>0</v>
      </c>
      <c r="C213" s="19">
        <f>'第三次考查'!C26</f>
        <v>0</v>
      </c>
      <c r="D213" s="19">
        <f>'第三次考查'!D26</f>
        <v>0</v>
      </c>
      <c r="E213" s="19">
        <f>'第三次考查'!H26</f>
        <v>0</v>
      </c>
      <c r="F213" s="25">
        <f>'第三次考查'!I26</f>
        <v>0</v>
      </c>
    </row>
    <row r="214" spans="2:4" ht="16.5">
      <c r="B214" s="13" t="s">
        <v>17</v>
      </c>
      <c r="C214" s="98" t="e">
        <f>C5</f>
        <v>#DIV/0!</v>
      </c>
      <c r="D214" s="98" t="e">
        <f>D5</f>
        <v>#DIV/0!</v>
      </c>
    </row>
    <row r="215" spans="1:4" ht="15.75" customHeight="1">
      <c r="A215" s="126" t="str">
        <f aca="true" t="shared" si="37" ref="A215:D219">A6</f>
        <v>95分~100分人數</v>
      </c>
      <c r="B215" s="126"/>
      <c r="C215" s="100">
        <f t="shared" si="37"/>
        <v>0</v>
      </c>
      <c r="D215" s="100">
        <f t="shared" si="37"/>
        <v>0</v>
      </c>
    </row>
    <row r="216" spans="1:7" ht="15.75" customHeight="1">
      <c r="A216" s="126" t="str">
        <f t="shared" si="37"/>
        <v>90分~94分人數</v>
      </c>
      <c r="B216" s="126"/>
      <c r="C216" s="100">
        <f t="shared" si="37"/>
        <v>0</v>
      </c>
      <c r="D216" s="100">
        <f t="shared" si="37"/>
        <v>0</v>
      </c>
      <c r="E216" s="13"/>
      <c r="F216" s="46"/>
      <c r="G216" s="46"/>
    </row>
    <row r="217" spans="1:7" ht="15.75" customHeight="1">
      <c r="A217" s="126" t="str">
        <f t="shared" si="37"/>
        <v>85分~89分人數</v>
      </c>
      <c r="B217" s="126"/>
      <c r="C217" s="100">
        <f t="shared" si="37"/>
        <v>0</v>
      </c>
      <c r="D217" s="100">
        <f t="shared" si="37"/>
        <v>0</v>
      </c>
      <c r="E217" s="13"/>
      <c r="F217" s="46"/>
      <c r="G217" s="46"/>
    </row>
    <row r="218" spans="1:7" ht="15.75" customHeight="1">
      <c r="A218" s="126" t="str">
        <f t="shared" si="37"/>
        <v>80分~84分人數</v>
      </c>
      <c r="B218" s="126"/>
      <c r="C218" s="100">
        <f t="shared" si="37"/>
        <v>0</v>
      </c>
      <c r="D218" s="100">
        <f t="shared" si="37"/>
        <v>0</v>
      </c>
      <c r="E218" s="13"/>
      <c r="F218" s="46"/>
      <c r="G218" s="46"/>
    </row>
    <row r="219" spans="1:8" ht="15.75" customHeight="1">
      <c r="A219" s="126" t="str">
        <f t="shared" si="37"/>
        <v>79分以下人數</v>
      </c>
      <c r="B219" s="126"/>
      <c r="C219" s="100">
        <f t="shared" si="37"/>
        <v>0</v>
      </c>
      <c r="D219" s="100">
        <f t="shared" si="37"/>
        <v>0</v>
      </c>
      <c r="E219" s="13"/>
      <c r="F219" s="13" t="s">
        <v>22</v>
      </c>
      <c r="G219" s="42"/>
      <c r="H219" s="42"/>
    </row>
    <row r="220" spans="1:8" ht="15.75" customHeight="1">
      <c r="A220" s="94"/>
      <c r="B220" s="94"/>
      <c r="C220" s="1"/>
      <c r="D220" s="1"/>
      <c r="E220" s="13"/>
      <c r="F220" s="13"/>
      <c r="G220" s="46"/>
      <c r="H220" s="46"/>
    </row>
    <row r="221" spans="1:8" ht="16.5">
      <c r="A221" s="125" t="str">
        <f>A1</f>
        <v>花蓮縣玉里鎮中城國民小學106學年度第1學期</v>
      </c>
      <c r="B221" s="125"/>
      <c r="C221" s="125"/>
      <c r="D221" s="125"/>
      <c r="E221" s="125"/>
      <c r="F221" s="125" t="s">
        <v>26</v>
      </c>
      <c r="G221" s="125"/>
      <c r="H221" s="12"/>
    </row>
    <row r="222" spans="1:8" ht="9.7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7.25" thickBot="1">
      <c r="A223" s="18" t="str">
        <f aca="true" t="shared" si="38" ref="A223:F223">A3</f>
        <v>座號</v>
      </c>
      <c r="B223" s="18" t="str">
        <f t="shared" si="38"/>
        <v>姓名</v>
      </c>
      <c r="C223" s="18" t="str">
        <f t="shared" si="38"/>
        <v>國語</v>
      </c>
      <c r="D223" s="18" t="str">
        <f t="shared" si="38"/>
        <v>數學</v>
      </c>
      <c r="E223" s="18" t="str">
        <f t="shared" si="38"/>
        <v>總分</v>
      </c>
      <c r="F223" s="18" t="str">
        <f t="shared" si="38"/>
        <v>平均</v>
      </c>
      <c r="G223" s="93"/>
      <c r="H223" s="93"/>
    </row>
    <row r="224" spans="1:6" ht="16.5">
      <c r="A224" s="19">
        <f>'第三次考查'!A27</f>
        <v>21</v>
      </c>
      <c r="B224" s="31">
        <f>'第三次考查'!B27</f>
        <v>0</v>
      </c>
      <c r="C224" s="19">
        <f>'第三次考查'!C27</f>
        <v>0</v>
      </c>
      <c r="D224" s="19">
        <f>'第三次考查'!D27</f>
        <v>0</v>
      </c>
      <c r="E224" s="19">
        <f>'第三次考查'!H27</f>
        <v>0</v>
      </c>
      <c r="F224" s="25">
        <f>'第三次考查'!I27</f>
        <v>0</v>
      </c>
    </row>
    <row r="225" spans="2:4" ht="16.5">
      <c r="B225" s="13" t="s">
        <v>17</v>
      </c>
      <c r="C225" s="98" t="e">
        <f>C5</f>
        <v>#DIV/0!</v>
      </c>
      <c r="D225" s="98" t="e">
        <f>D5</f>
        <v>#DIV/0!</v>
      </c>
    </row>
    <row r="226" spans="1:4" ht="15.75" customHeight="1">
      <c r="A226" s="126" t="str">
        <f aca="true" t="shared" si="39" ref="A226:D230">A6</f>
        <v>95分~100分人數</v>
      </c>
      <c r="B226" s="126"/>
      <c r="C226" s="99">
        <f t="shared" si="39"/>
        <v>0</v>
      </c>
      <c r="D226" s="99">
        <f t="shared" si="39"/>
        <v>0</v>
      </c>
    </row>
    <row r="227" spans="1:4" ht="15.75" customHeight="1">
      <c r="A227" s="126" t="str">
        <f t="shared" si="39"/>
        <v>90分~94分人數</v>
      </c>
      <c r="B227" s="126"/>
      <c r="C227" s="99">
        <f t="shared" si="39"/>
        <v>0</v>
      </c>
      <c r="D227" s="99">
        <f t="shared" si="39"/>
        <v>0</v>
      </c>
    </row>
    <row r="228" spans="1:4" ht="15.75" customHeight="1">
      <c r="A228" s="126" t="str">
        <f t="shared" si="39"/>
        <v>85分~89分人數</v>
      </c>
      <c r="B228" s="126"/>
      <c r="C228" s="99">
        <f t="shared" si="39"/>
        <v>0</v>
      </c>
      <c r="D228" s="99">
        <f t="shared" si="39"/>
        <v>0</v>
      </c>
    </row>
    <row r="229" spans="1:4" ht="15.75" customHeight="1">
      <c r="A229" s="126" t="str">
        <f t="shared" si="39"/>
        <v>80分~84分人數</v>
      </c>
      <c r="B229" s="126"/>
      <c r="C229" s="99">
        <f t="shared" si="39"/>
        <v>0</v>
      </c>
      <c r="D229" s="99">
        <f t="shared" si="39"/>
        <v>0</v>
      </c>
    </row>
    <row r="230" spans="1:8" ht="15.75" customHeight="1">
      <c r="A230" s="126" t="str">
        <f t="shared" si="39"/>
        <v>79分以下人數</v>
      </c>
      <c r="B230" s="126"/>
      <c r="C230" s="99">
        <f t="shared" si="39"/>
        <v>0</v>
      </c>
      <c r="D230" s="99">
        <f t="shared" si="39"/>
        <v>0</v>
      </c>
      <c r="F230" s="13" t="s">
        <v>22</v>
      </c>
      <c r="G230" s="42"/>
      <c r="H230" s="42"/>
    </row>
    <row r="232" spans="1:8" ht="16.5">
      <c r="A232" s="125" t="str">
        <f>A1</f>
        <v>花蓮縣玉里鎮中城國民小學106學年度第1學期</v>
      </c>
      <c r="B232" s="125"/>
      <c r="C232" s="125"/>
      <c r="D232" s="125"/>
      <c r="E232" s="125"/>
      <c r="F232" s="125" t="s">
        <v>26</v>
      </c>
      <c r="G232" s="125"/>
      <c r="H232" s="12"/>
    </row>
    <row r="233" spans="1:8" ht="9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7.25" thickBot="1">
      <c r="A234" s="18" t="str">
        <f aca="true" t="shared" si="40" ref="A234:F234">A3</f>
        <v>座號</v>
      </c>
      <c r="B234" s="18" t="str">
        <f t="shared" si="40"/>
        <v>姓名</v>
      </c>
      <c r="C234" s="18" t="str">
        <f t="shared" si="40"/>
        <v>國語</v>
      </c>
      <c r="D234" s="18" t="str">
        <f t="shared" si="40"/>
        <v>數學</v>
      </c>
      <c r="E234" s="18" t="str">
        <f t="shared" si="40"/>
        <v>總分</v>
      </c>
      <c r="F234" s="18" t="str">
        <f t="shared" si="40"/>
        <v>平均</v>
      </c>
      <c r="G234" s="93"/>
      <c r="H234" s="93"/>
    </row>
    <row r="235" spans="1:6" ht="16.5">
      <c r="A235" s="19">
        <f>'第三次考查'!A28</f>
        <v>22</v>
      </c>
      <c r="B235" s="31">
        <f>'第三次考查'!B28</f>
        <v>0</v>
      </c>
      <c r="C235" s="19">
        <f>'第三次考查'!C28</f>
        <v>0</v>
      </c>
      <c r="D235" s="19">
        <f>'第三次考查'!D28</f>
        <v>0</v>
      </c>
      <c r="E235" s="19">
        <f>'第三次考查'!H28</f>
        <v>0</v>
      </c>
      <c r="F235" s="25">
        <f>'第三次考查'!I28</f>
        <v>0</v>
      </c>
    </row>
    <row r="236" spans="2:4" ht="16.5">
      <c r="B236" s="13" t="s">
        <v>17</v>
      </c>
      <c r="C236" s="98" t="e">
        <f>C5</f>
        <v>#DIV/0!</v>
      </c>
      <c r="D236" s="98" t="e">
        <f>D5</f>
        <v>#DIV/0!</v>
      </c>
    </row>
    <row r="237" spans="1:4" ht="15.75" customHeight="1">
      <c r="A237" s="126" t="str">
        <f aca="true" t="shared" si="41" ref="A237:D241">A6</f>
        <v>95分~100分人數</v>
      </c>
      <c r="B237" s="126"/>
      <c r="C237" s="100">
        <f t="shared" si="41"/>
        <v>0</v>
      </c>
      <c r="D237" s="100">
        <f t="shared" si="41"/>
        <v>0</v>
      </c>
    </row>
    <row r="238" spans="1:7" ht="15.75" customHeight="1">
      <c r="A238" s="126" t="str">
        <f t="shared" si="41"/>
        <v>90分~94分人數</v>
      </c>
      <c r="B238" s="126"/>
      <c r="C238" s="100">
        <f t="shared" si="41"/>
        <v>0</v>
      </c>
      <c r="D238" s="100">
        <f t="shared" si="41"/>
        <v>0</v>
      </c>
      <c r="E238" s="13"/>
      <c r="F238" s="46"/>
      <c r="G238" s="46"/>
    </row>
    <row r="239" spans="1:7" ht="15.75" customHeight="1">
      <c r="A239" s="126" t="str">
        <f t="shared" si="41"/>
        <v>85分~89分人數</v>
      </c>
      <c r="B239" s="126"/>
      <c r="C239" s="100">
        <f t="shared" si="41"/>
        <v>0</v>
      </c>
      <c r="D239" s="100">
        <f t="shared" si="41"/>
        <v>0</v>
      </c>
      <c r="E239" s="13"/>
      <c r="F239" s="46"/>
      <c r="G239" s="46"/>
    </row>
    <row r="240" spans="1:7" ht="15.75" customHeight="1">
      <c r="A240" s="126" t="str">
        <f t="shared" si="41"/>
        <v>80分~84分人數</v>
      </c>
      <c r="B240" s="126"/>
      <c r="C240" s="100">
        <f t="shared" si="41"/>
        <v>0</v>
      </c>
      <c r="D240" s="100">
        <f t="shared" si="41"/>
        <v>0</v>
      </c>
      <c r="E240" s="13"/>
      <c r="F240" s="46"/>
      <c r="G240" s="46"/>
    </row>
    <row r="241" spans="1:8" ht="15.75" customHeight="1">
      <c r="A241" s="126" t="str">
        <f t="shared" si="41"/>
        <v>79分以下人數</v>
      </c>
      <c r="B241" s="126"/>
      <c r="C241" s="100">
        <f t="shared" si="41"/>
        <v>0</v>
      </c>
      <c r="D241" s="100">
        <f t="shared" si="41"/>
        <v>0</v>
      </c>
      <c r="E241" s="13"/>
      <c r="F241" s="13" t="s">
        <v>22</v>
      </c>
      <c r="G241" s="42"/>
      <c r="H241" s="42"/>
    </row>
    <row r="243" spans="1:8" ht="16.5">
      <c r="A243" s="125" t="str">
        <f>A1</f>
        <v>花蓮縣玉里鎮中城國民小學106學年度第1學期</v>
      </c>
      <c r="B243" s="125"/>
      <c r="C243" s="125"/>
      <c r="D243" s="125"/>
      <c r="E243" s="125"/>
      <c r="F243" s="125" t="s">
        <v>26</v>
      </c>
      <c r="G243" s="125"/>
      <c r="H243" s="12"/>
    </row>
    <row r="244" spans="1:8" ht="9.7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7.25" thickBot="1">
      <c r="A245" s="18" t="str">
        <f aca="true" t="shared" si="42" ref="A245:F245">A3</f>
        <v>座號</v>
      </c>
      <c r="B245" s="18" t="str">
        <f t="shared" si="42"/>
        <v>姓名</v>
      </c>
      <c r="C245" s="18" t="str">
        <f t="shared" si="42"/>
        <v>國語</v>
      </c>
      <c r="D245" s="18" t="str">
        <f t="shared" si="42"/>
        <v>數學</v>
      </c>
      <c r="E245" s="18" t="str">
        <f t="shared" si="42"/>
        <v>總分</v>
      </c>
      <c r="F245" s="18" t="str">
        <f t="shared" si="42"/>
        <v>平均</v>
      </c>
      <c r="G245" s="93"/>
      <c r="H245" s="93"/>
    </row>
    <row r="246" spans="1:6" ht="16.5">
      <c r="A246" s="19">
        <f>'第三次考查'!A29</f>
        <v>23</v>
      </c>
      <c r="B246" s="31">
        <f>'第三次考查'!B29</f>
        <v>0</v>
      </c>
      <c r="C246" s="19">
        <f>'第三次考查'!C29</f>
        <v>0</v>
      </c>
      <c r="D246" s="19">
        <f>'第三次考查'!D29</f>
        <v>0</v>
      </c>
      <c r="E246" s="19">
        <f>'第三次考查'!H29</f>
        <v>0</v>
      </c>
      <c r="F246" s="25">
        <f>'第三次考查'!I29</f>
        <v>0</v>
      </c>
    </row>
    <row r="247" spans="2:4" ht="16.5">
      <c r="B247" s="13" t="s">
        <v>17</v>
      </c>
      <c r="C247" s="98" t="e">
        <f>C5</f>
        <v>#DIV/0!</v>
      </c>
      <c r="D247" s="98" t="e">
        <f>D5</f>
        <v>#DIV/0!</v>
      </c>
    </row>
    <row r="248" spans="1:4" ht="15.75" customHeight="1">
      <c r="A248" s="126" t="str">
        <f aca="true" t="shared" si="43" ref="A248:D252">A6</f>
        <v>95分~100分人數</v>
      </c>
      <c r="B248" s="126"/>
      <c r="C248" s="100">
        <f t="shared" si="43"/>
        <v>0</v>
      </c>
      <c r="D248" s="100">
        <f t="shared" si="43"/>
        <v>0</v>
      </c>
    </row>
    <row r="249" spans="1:7" ht="15.75" customHeight="1">
      <c r="A249" s="126" t="str">
        <f t="shared" si="43"/>
        <v>90分~94分人數</v>
      </c>
      <c r="B249" s="126"/>
      <c r="C249" s="100">
        <f t="shared" si="43"/>
        <v>0</v>
      </c>
      <c r="D249" s="100">
        <f t="shared" si="43"/>
        <v>0</v>
      </c>
      <c r="E249" s="13"/>
      <c r="F249" s="46"/>
      <c r="G249" s="46"/>
    </row>
    <row r="250" spans="1:7" ht="15.75" customHeight="1">
      <c r="A250" s="126" t="str">
        <f t="shared" si="43"/>
        <v>85分~89分人數</v>
      </c>
      <c r="B250" s="126"/>
      <c r="C250" s="100">
        <f t="shared" si="43"/>
        <v>0</v>
      </c>
      <c r="D250" s="100">
        <f t="shared" si="43"/>
        <v>0</v>
      </c>
      <c r="E250" s="13"/>
      <c r="F250" s="46"/>
      <c r="G250" s="46"/>
    </row>
    <row r="251" spans="1:7" ht="15.75" customHeight="1">
      <c r="A251" s="126" t="str">
        <f t="shared" si="43"/>
        <v>80分~84分人數</v>
      </c>
      <c r="B251" s="126"/>
      <c r="C251" s="100">
        <f t="shared" si="43"/>
        <v>0</v>
      </c>
      <c r="D251" s="100">
        <f t="shared" si="43"/>
        <v>0</v>
      </c>
      <c r="E251" s="13"/>
      <c r="F251" s="46"/>
      <c r="G251" s="46"/>
    </row>
    <row r="252" spans="1:8" ht="15.75" customHeight="1">
      <c r="A252" s="126" t="str">
        <f t="shared" si="43"/>
        <v>79分以下人數</v>
      </c>
      <c r="B252" s="126"/>
      <c r="C252" s="100">
        <f t="shared" si="43"/>
        <v>0</v>
      </c>
      <c r="D252" s="100">
        <f t="shared" si="43"/>
        <v>0</v>
      </c>
      <c r="E252" s="13"/>
      <c r="F252" s="13" t="s">
        <v>22</v>
      </c>
      <c r="G252" s="42"/>
      <c r="H252" s="42"/>
    </row>
    <row r="254" spans="1:8" ht="16.5">
      <c r="A254" s="125" t="str">
        <f>A1</f>
        <v>花蓮縣玉里鎮中城國民小學106學年度第1學期</v>
      </c>
      <c r="B254" s="125"/>
      <c r="C254" s="125"/>
      <c r="D254" s="125"/>
      <c r="E254" s="125"/>
      <c r="F254" s="125" t="s">
        <v>26</v>
      </c>
      <c r="G254" s="125"/>
      <c r="H254" s="12"/>
    </row>
    <row r="255" spans="1:8" ht="9.7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7.25" thickBot="1">
      <c r="A256" s="18" t="str">
        <f aca="true" t="shared" si="44" ref="A256:F256">A3</f>
        <v>座號</v>
      </c>
      <c r="B256" s="18" t="str">
        <f t="shared" si="44"/>
        <v>姓名</v>
      </c>
      <c r="C256" s="18" t="str">
        <f t="shared" si="44"/>
        <v>國語</v>
      </c>
      <c r="D256" s="18" t="str">
        <f t="shared" si="44"/>
        <v>數學</v>
      </c>
      <c r="E256" s="18" t="str">
        <f t="shared" si="44"/>
        <v>總分</v>
      </c>
      <c r="F256" s="18" t="str">
        <f t="shared" si="44"/>
        <v>平均</v>
      </c>
      <c r="G256" s="93"/>
      <c r="H256" s="93"/>
    </row>
    <row r="257" spans="1:6" ht="16.5">
      <c r="A257" s="19">
        <f>'第三次考查'!A30</f>
        <v>24</v>
      </c>
      <c r="B257" s="31">
        <f>'第三次考查'!B30</f>
        <v>0</v>
      </c>
      <c r="C257" s="19">
        <f>'第三次考查'!C30</f>
        <v>0</v>
      </c>
      <c r="D257" s="19">
        <f>'第三次考查'!D30</f>
        <v>0</v>
      </c>
      <c r="E257" s="19">
        <f>'第三次考查'!H30</f>
        <v>0</v>
      </c>
      <c r="F257" s="25">
        <f>'第三次考查'!I30</f>
        <v>0</v>
      </c>
    </row>
    <row r="258" spans="2:4" ht="16.5">
      <c r="B258" s="13" t="s">
        <v>17</v>
      </c>
      <c r="C258" s="98" t="e">
        <f>C5</f>
        <v>#DIV/0!</v>
      </c>
      <c r="D258" s="98" t="e">
        <f>D5</f>
        <v>#DIV/0!</v>
      </c>
    </row>
    <row r="259" spans="1:4" ht="15.75" customHeight="1">
      <c r="A259" s="126" t="str">
        <f aca="true" t="shared" si="45" ref="A259:D263">A6</f>
        <v>95分~100分人數</v>
      </c>
      <c r="B259" s="126"/>
      <c r="C259" s="100">
        <f t="shared" si="45"/>
        <v>0</v>
      </c>
      <c r="D259" s="100">
        <f t="shared" si="45"/>
        <v>0</v>
      </c>
    </row>
    <row r="260" spans="1:7" ht="15.75" customHeight="1">
      <c r="A260" s="126" t="str">
        <f t="shared" si="45"/>
        <v>90分~94分人數</v>
      </c>
      <c r="B260" s="126"/>
      <c r="C260" s="100">
        <f t="shared" si="45"/>
        <v>0</v>
      </c>
      <c r="D260" s="100">
        <f t="shared" si="45"/>
        <v>0</v>
      </c>
      <c r="E260" s="13"/>
      <c r="F260" s="46"/>
      <c r="G260" s="46"/>
    </row>
    <row r="261" spans="1:7" ht="15.75" customHeight="1">
      <c r="A261" s="126" t="str">
        <f t="shared" si="45"/>
        <v>85分~89分人數</v>
      </c>
      <c r="B261" s="126"/>
      <c r="C261" s="100">
        <f t="shared" si="45"/>
        <v>0</v>
      </c>
      <c r="D261" s="100">
        <f t="shared" si="45"/>
        <v>0</v>
      </c>
      <c r="E261" s="13"/>
      <c r="F261" s="46"/>
      <c r="G261" s="46"/>
    </row>
    <row r="262" spans="1:7" ht="15.75" customHeight="1">
      <c r="A262" s="126" t="str">
        <f t="shared" si="45"/>
        <v>80分~84分人數</v>
      </c>
      <c r="B262" s="126"/>
      <c r="C262" s="100">
        <f t="shared" si="45"/>
        <v>0</v>
      </c>
      <c r="D262" s="100">
        <f t="shared" si="45"/>
        <v>0</v>
      </c>
      <c r="E262" s="13"/>
      <c r="F262" s="46"/>
      <c r="G262" s="46"/>
    </row>
    <row r="263" spans="1:8" ht="15.75" customHeight="1">
      <c r="A263" s="126" t="str">
        <f t="shared" si="45"/>
        <v>79分以下人數</v>
      </c>
      <c r="B263" s="126"/>
      <c r="C263" s="100">
        <f t="shared" si="45"/>
        <v>0</v>
      </c>
      <c r="D263" s="100">
        <f t="shared" si="45"/>
        <v>0</v>
      </c>
      <c r="E263" s="13"/>
      <c r="F263" s="13" t="s">
        <v>22</v>
      </c>
      <c r="G263" s="42"/>
      <c r="H263" s="42"/>
    </row>
    <row r="265" spans="1:8" ht="16.5">
      <c r="A265" s="125" t="str">
        <f>A1</f>
        <v>花蓮縣玉里鎮中城國民小學106學年度第1學期</v>
      </c>
      <c r="B265" s="125"/>
      <c r="C265" s="125"/>
      <c r="D265" s="125"/>
      <c r="E265" s="125"/>
      <c r="F265" s="125" t="s">
        <v>26</v>
      </c>
      <c r="G265" s="125"/>
      <c r="H265" s="12"/>
    </row>
    <row r="266" spans="1:8" ht="9.7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7.25" thickBot="1">
      <c r="A267" s="18" t="str">
        <f aca="true" t="shared" si="46" ref="A267:F267">A3</f>
        <v>座號</v>
      </c>
      <c r="B267" s="18" t="str">
        <f t="shared" si="46"/>
        <v>姓名</v>
      </c>
      <c r="C267" s="18" t="str">
        <f t="shared" si="46"/>
        <v>國語</v>
      </c>
      <c r="D267" s="18" t="str">
        <f t="shared" si="46"/>
        <v>數學</v>
      </c>
      <c r="E267" s="18" t="str">
        <f t="shared" si="46"/>
        <v>總分</v>
      </c>
      <c r="F267" s="18" t="str">
        <f t="shared" si="46"/>
        <v>平均</v>
      </c>
      <c r="G267" s="93"/>
      <c r="H267" s="93"/>
    </row>
    <row r="268" spans="1:6" ht="16.5">
      <c r="A268" s="19">
        <f>'第三次考查'!A31</f>
        <v>25</v>
      </c>
      <c r="B268" s="31">
        <f>'第三次考查'!B31</f>
        <v>0</v>
      </c>
      <c r="C268" s="19">
        <f>'第三次考查'!C31</f>
        <v>0</v>
      </c>
      <c r="D268" s="19">
        <f>'第三次考查'!D31</f>
        <v>0</v>
      </c>
      <c r="E268" s="19">
        <f>'第三次考查'!H31</f>
        <v>0</v>
      </c>
      <c r="F268" s="25">
        <f>'第三次考查'!I31</f>
        <v>0</v>
      </c>
    </row>
    <row r="269" spans="2:4" ht="16.5">
      <c r="B269" s="13" t="s">
        <v>17</v>
      </c>
      <c r="C269" s="98" t="e">
        <f>C5</f>
        <v>#DIV/0!</v>
      </c>
      <c r="D269" s="98" t="e">
        <f>D5</f>
        <v>#DIV/0!</v>
      </c>
    </row>
    <row r="270" spans="1:4" ht="15.75" customHeight="1">
      <c r="A270" s="126" t="str">
        <f aca="true" t="shared" si="47" ref="A270:D274">A6</f>
        <v>95分~100分人數</v>
      </c>
      <c r="B270" s="126"/>
      <c r="C270" s="100">
        <f t="shared" si="47"/>
        <v>0</v>
      </c>
      <c r="D270" s="100">
        <f t="shared" si="47"/>
        <v>0</v>
      </c>
    </row>
    <row r="271" spans="1:7" ht="15.75" customHeight="1">
      <c r="A271" s="126" t="str">
        <f t="shared" si="47"/>
        <v>90分~94分人數</v>
      </c>
      <c r="B271" s="126"/>
      <c r="C271" s="100">
        <f t="shared" si="47"/>
        <v>0</v>
      </c>
      <c r="D271" s="100">
        <f t="shared" si="47"/>
        <v>0</v>
      </c>
      <c r="E271" s="13"/>
      <c r="F271" s="46"/>
      <c r="G271" s="46"/>
    </row>
    <row r="272" spans="1:7" ht="15.75" customHeight="1">
      <c r="A272" s="126" t="str">
        <f t="shared" si="47"/>
        <v>85分~89分人數</v>
      </c>
      <c r="B272" s="126"/>
      <c r="C272" s="100">
        <f t="shared" si="47"/>
        <v>0</v>
      </c>
      <c r="D272" s="100">
        <f t="shared" si="47"/>
        <v>0</v>
      </c>
      <c r="E272" s="13"/>
      <c r="F272" s="46"/>
      <c r="G272" s="46"/>
    </row>
    <row r="273" spans="1:7" ht="15.75" customHeight="1">
      <c r="A273" s="126" t="str">
        <f t="shared" si="47"/>
        <v>80分~84分人數</v>
      </c>
      <c r="B273" s="126"/>
      <c r="C273" s="100">
        <f t="shared" si="47"/>
        <v>0</v>
      </c>
      <c r="D273" s="100">
        <f t="shared" si="47"/>
        <v>0</v>
      </c>
      <c r="E273" s="13"/>
      <c r="F273" s="46"/>
      <c r="G273" s="46"/>
    </row>
    <row r="274" spans="1:8" ht="15.75" customHeight="1">
      <c r="A274" s="126" t="str">
        <f t="shared" si="47"/>
        <v>79分以下人數</v>
      </c>
      <c r="B274" s="126"/>
      <c r="C274" s="100">
        <f t="shared" si="47"/>
        <v>0</v>
      </c>
      <c r="D274" s="100">
        <f t="shared" si="47"/>
        <v>0</v>
      </c>
      <c r="E274" s="13"/>
      <c r="F274" s="13" t="s">
        <v>22</v>
      </c>
      <c r="G274" s="42"/>
      <c r="H274" s="42"/>
    </row>
    <row r="275" spans="1:8" ht="15.75" customHeight="1">
      <c r="A275" s="94"/>
      <c r="B275" s="94"/>
      <c r="C275" s="1"/>
      <c r="D275" s="1"/>
      <c r="E275" s="13"/>
      <c r="F275" s="13"/>
      <c r="G275" s="46"/>
      <c r="H275" s="46"/>
    </row>
    <row r="276" spans="1:8" ht="16.5">
      <c r="A276" s="125" t="str">
        <f>A1</f>
        <v>花蓮縣玉里鎮中城國民小學106學年度第1學期</v>
      </c>
      <c r="B276" s="125"/>
      <c r="C276" s="125"/>
      <c r="D276" s="125"/>
      <c r="E276" s="125"/>
      <c r="F276" s="125" t="s">
        <v>26</v>
      </c>
      <c r="G276" s="125"/>
      <c r="H276" s="12"/>
    </row>
    <row r="277" spans="1:8" ht="9.7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7.25" thickBot="1">
      <c r="A278" s="18" t="str">
        <f aca="true" t="shared" si="48" ref="A278:F278">A3</f>
        <v>座號</v>
      </c>
      <c r="B278" s="18" t="str">
        <f t="shared" si="48"/>
        <v>姓名</v>
      </c>
      <c r="C278" s="18" t="str">
        <f t="shared" si="48"/>
        <v>國語</v>
      </c>
      <c r="D278" s="18" t="str">
        <f t="shared" si="48"/>
        <v>數學</v>
      </c>
      <c r="E278" s="18" t="str">
        <f t="shared" si="48"/>
        <v>總分</v>
      </c>
      <c r="F278" s="18" t="str">
        <f t="shared" si="48"/>
        <v>平均</v>
      </c>
      <c r="G278" s="93"/>
      <c r="H278" s="93"/>
    </row>
    <row r="279" spans="1:6" ht="16.5">
      <c r="A279" s="19">
        <f>'第三次考查'!A32</f>
        <v>26</v>
      </c>
      <c r="B279" s="31">
        <f>'第三次考查'!B32</f>
        <v>0</v>
      </c>
      <c r="C279" s="19">
        <f>'第三次考查'!C32</f>
        <v>0</v>
      </c>
      <c r="D279" s="19">
        <f>'第三次考查'!D32</f>
        <v>0</v>
      </c>
      <c r="E279" s="19">
        <f>'第三次考查'!H32</f>
        <v>0</v>
      </c>
      <c r="F279" s="25">
        <f>'第三次考查'!I32</f>
        <v>0</v>
      </c>
    </row>
    <row r="280" spans="2:4" ht="16.5">
      <c r="B280" s="13" t="s">
        <v>17</v>
      </c>
      <c r="C280" s="98" t="e">
        <f>C5</f>
        <v>#DIV/0!</v>
      </c>
      <c r="D280" s="98" t="e">
        <f>D5</f>
        <v>#DIV/0!</v>
      </c>
    </row>
    <row r="281" spans="1:4" ht="15.75" customHeight="1">
      <c r="A281" s="126" t="str">
        <f aca="true" t="shared" si="49" ref="A281:D285">A6</f>
        <v>95分~100分人數</v>
      </c>
      <c r="B281" s="126"/>
      <c r="C281" s="100">
        <f t="shared" si="49"/>
        <v>0</v>
      </c>
      <c r="D281" s="100">
        <f t="shared" si="49"/>
        <v>0</v>
      </c>
    </row>
    <row r="282" spans="1:7" ht="15.75" customHeight="1">
      <c r="A282" s="126" t="str">
        <f t="shared" si="49"/>
        <v>90分~94分人數</v>
      </c>
      <c r="B282" s="126"/>
      <c r="C282" s="100">
        <f t="shared" si="49"/>
        <v>0</v>
      </c>
      <c r="D282" s="100">
        <f t="shared" si="49"/>
        <v>0</v>
      </c>
      <c r="E282" s="13"/>
      <c r="F282" s="46"/>
      <c r="G282" s="46"/>
    </row>
    <row r="283" spans="1:7" ht="15.75" customHeight="1">
      <c r="A283" s="126" t="str">
        <f t="shared" si="49"/>
        <v>85分~89分人數</v>
      </c>
      <c r="B283" s="126"/>
      <c r="C283" s="100">
        <f t="shared" si="49"/>
        <v>0</v>
      </c>
      <c r="D283" s="100">
        <f t="shared" si="49"/>
        <v>0</v>
      </c>
      <c r="E283" s="13"/>
      <c r="F283" s="46"/>
      <c r="G283" s="46"/>
    </row>
    <row r="284" spans="1:7" ht="15.75" customHeight="1">
      <c r="A284" s="126" t="str">
        <f t="shared" si="49"/>
        <v>80分~84分人數</v>
      </c>
      <c r="B284" s="126"/>
      <c r="C284" s="100">
        <f t="shared" si="49"/>
        <v>0</v>
      </c>
      <c r="D284" s="100">
        <f t="shared" si="49"/>
        <v>0</v>
      </c>
      <c r="E284" s="13"/>
      <c r="F284" s="46"/>
      <c r="G284" s="46"/>
    </row>
    <row r="285" spans="1:8" ht="15.75" customHeight="1">
      <c r="A285" s="126" t="str">
        <f t="shared" si="49"/>
        <v>79分以下人數</v>
      </c>
      <c r="B285" s="126"/>
      <c r="C285" s="100">
        <f t="shared" si="49"/>
        <v>0</v>
      </c>
      <c r="D285" s="100">
        <f t="shared" si="49"/>
        <v>0</v>
      </c>
      <c r="E285" s="13"/>
      <c r="F285" s="13" t="s">
        <v>22</v>
      </c>
      <c r="G285" s="42"/>
      <c r="H285" s="42"/>
    </row>
    <row r="287" spans="1:8" ht="16.5">
      <c r="A287" s="125" t="str">
        <f>A1</f>
        <v>花蓮縣玉里鎮中城國民小學106學年度第1學期</v>
      </c>
      <c r="B287" s="125"/>
      <c r="C287" s="125"/>
      <c r="D287" s="125"/>
      <c r="E287" s="125"/>
      <c r="F287" s="125" t="s">
        <v>26</v>
      </c>
      <c r="G287" s="125"/>
      <c r="H287" s="12"/>
    </row>
    <row r="288" spans="1:8" ht="9.7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7.25" thickBot="1">
      <c r="A289" s="18" t="str">
        <f aca="true" t="shared" si="50" ref="A289:F289">A3</f>
        <v>座號</v>
      </c>
      <c r="B289" s="18" t="str">
        <f t="shared" si="50"/>
        <v>姓名</v>
      </c>
      <c r="C289" s="18" t="str">
        <f t="shared" si="50"/>
        <v>國語</v>
      </c>
      <c r="D289" s="18" t="str">
        <f t="shared" si="50"/>
        <v>數學</v>
      </c>
      <c r="E289" s="18" t="str">
        <f t="shared" si="50"/>
        <v>總分</v>
      </c>
      <c r="F289" s="18" t="str">
        <f t="shared" si="50"/>
        <v>平均</v>
      </c>
      <c r="G289" s="93"/>
      <c r="H289" s="93"/>
    </row>
    <row r="290" spans="1:6" ht="16.5">
      <c r="A290" s="19">
        <f>'第三次考查'!A33</f>
        <v>27</v>
      </c>
      <c r="B290" s="31">
        <f>'第三次考查'!B33</f>
        <v>0</v>
      </c>
      <c r="C290" s="19">
        <f>'第三次考查'!C33</f>
        <v>0</v>
      </c>
      <c r="D290" s="19">
        <f>'第三次考查'!D33</f>
        <v>0</v>
      </c>
      <c r="E290" s="19">
        <f>'第三次考查'!H33</f>
        <v>0</v>
      </c>
      <c r="F290" s="25">
        <f>'第三次考查'!I33</f>
        <v>0</v>
      </c>
    </row>
    <row r="291" spans="2:4" ht="16.5">
      <c r="B291" s="13" t="s">
        <v>17</v>
      </c>
      <c r="C291" s="98" t="e">
        <f>C5</f>
        <v>#DIV/0!</v>
      </c>
      <c r="D291" s="98" t="e">
        <f>D5</f>
        <v>#DIV/0!</v>
      </c>
    </row>
    <row r="292" spans="1:4" ht="15.75" customHeight="1">
      <c r="A292" s="126" t="str">
        <f aca="true" t="shared" si="51" ref="A292:D296">A6</f>
        <v>95分~100分人數</v>
      </c>
      <c r="B292" s="126"/>
      <c r="C292" s="100">
        <f t="shared" si="51"/>
        <v>0</v>
      </c>
      <c r="D292" s="100">
        <f t="shared" si="51"/>
        <v>0</v>
      </c>
    </row>
    <row r="293" spans="1:7" ht="15.75" customHeight="1">
      <c r="A293" s="126" t="str">
        <f t="shared" si="51"/>
        <v>90分~94分人數</v>
      </c>
      <c r="B293" s="126"/>
      <c r="C293" s="100">
        <f t="shared" si="51"/>
        <v>0</v>
      </c>
      <c r="D293" s="100">
        <f t="shared" si="51"/>
        <v>0</v>
      </c>
      <c r="E293" s="13"/>
      <c r="F293" s="46"/>
      <c r="G293" s="46"/>
    </row>
    <row r="294" spans="1:7" ht="15.75" customHeight="1">
      <c r="A294" s="126" t="str">
        <f t="shared" si="51"/>
        <v>85分~89分人數</v>
      </c>
      <c r="B294" s="126"/>
      <c r="C294" s="100">
        <f t="shared" si="51"/>
        <v>0</v>
      </c>
      <c r="D294" s="100">
        <f t="shared" si="51"/>
        <v>0</v>
      </c>
      <c r="E294" s="13"/>
      <c r="F294" s="46"/>
      <c r="G294" s="46"/>
    </row>
    <row r="295" spans="1:7" ht="15.75" customHeight="1">
      <c r="A295" s="126" t="str">
        <f t="shared" si="51"/>
        <v>80分~84分人數</v>
      </c>
      <c r="B295" s="126"/>
      <c r="C295" s="100">
        <f t="shared" si="51"/>
        <v>0</v>
      </c>
      <c r="D295" s="100">
        <f t="shared" si="51"/>
        <v>0</v>
      </c>
      <c r="E295" s="13"/>
      <c r="F295" s="46"/>
      <c r="G295" s="46"/>
    </row>
    <row r="296" spans="1:8" ht="15.75" customHeight="1">
      <c r="A296" s="126" t="str">
        <f t="shared" si="51"/>
        <v>79分以下人數</v>
      </c>
      <c r="B296" s="126"/>
      <c r="C296" s="100">
        <f t="shared" si="51"/>
        <v>0</v>
      </c>
      <c r="D296" s="100">
        <f t="shared" si="51"/>
        <v>0</v>
      </c>
      <c r="E296" s="13"/>
      <c r="F296" s="13" t="s">
        <v>22</v>
      </c>
      <c r="G296" s="42"/>
      <c r="H296" s="42"/>
    </row>
    <row r="298" spans="1:8" ht="16.5">
      <c r="A298" s="125" t="str">
        <f>A1</f>
        <v>花蓮縣玉里鎮中城國民小學106學年度第1學期</v>
      </c>
      <c r="B298" s="125"/>
      <c r="C298" s="125"/>
      <c r="D298" s="125"/>
      <c r="E298" s="125"/>
      <c r="F298" s="125" t="s">
        <v>26</v>
      </c>
      <c r="G298" s="125"/>
      <c r="H298" s="12"/>
    </row>
    <row r="299" spans="1:8" ht="9.7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7.25" thickBot="1">
      <c r="A300" s="18" t="str">
        <f aca="true" t="shared" si="52" ref="A300:F300">A3</f>
        <v>座號</v>
      </c>
      <c r="B300" s="18" t="str">
        <f t="shared" si="52"/>
        <v>姓名</v>
      </c>
      <c r="C300" s="18" t="str">
        <f t="shared" si="52"/>
        <v>國語</v>
      </c>
      <c r="D300" s="18" t="str">
        <f t="shared" si="52"/>
        <v>數學</v>
      </c>
      <c r="E300" s="18" t="str">
        <f t="shared" si="52"/>
        <v>總分</v>
      </c>
      <c r="F300" s="18" t="str">
        <f t="shared" si="52"/>
        <v>平均</v>
      </c>
      <c r="G300" s="93"/>
      <c r="H300" s="93"/>
    </row>
    <row r="301" spans="1:6" ht="16.5">
      <c r="A301" s="19">
        <f>'第三次考查'!A34</f>
        <v>28</v>
      </c>
      <c r="B301" s="31">
        <f>'第三次考查'!B34</f>
        <v>0</v>
      </c>
      <c r="C301" s="19">
        <f>'第三次考查'!C34</f>
        <v>0</v>
      </c>
      <c r="D301" s="19">
        <f>'第三次考查'!D34</f>
        <v>0</v>
      </c>
      <c r="E301" s="19">
        <f>'第三次考查'!H34</f>
        <v>0</v>
      </c>
      <c r="F301" s="25">
        <f>'第三次考查'!I34</f>
        <v>0</v>
      </c>
    </row>
    <row r="302" spans="2:4" ht="16.5">
      <c r="B302" s="13" t="s">
        <v>17</v>
      </c>
      <c r="C302" s="98" t="e">
        <f>C5</f>
        <v>#DIV/0!</v>
      </c>
      <c r="D302" s="98" t="e">
        <f>D5</f>
        <v>#DIV/0!</v>
      </c>
    </row>
    <row r="303" spans="1:4" ht="15.75" customHeight="1">
      <c r="A303" s="126" t="str">
        <f aca="true" t="shared" si="53" ref="A303:D307">A6</f>
        <v>95分~100分人數</v>
      </c>
      <c r="B303" s="126"/>
      <c r="C303" s="99">
        <f t="shared" si="53"/>
        <v>0</v>
      </c>
      <c r="D303" s="99">
        <f t="shared" si="53"/>
        <v>0</v>
      </c>
    </row>
    <row r="304" spans="1:4" ht="15.75" customHeight="1">
      <c r="A304" s="126" t="str">
        <f t="shared" si="53"/>
        <v>90分~94分人數</v>
      </c>
      <c r="B304" s="126"/>
      <c r="C304" s="99">
        <f t="shared" si="53"/>
        <v>0</v>
      </c>
      <c r="D304" s="99">
        <f t="shared" si="53"/>
        <v>0</v>
      </c>
    </row>
    <row r="305" spans="1:4" ht="15.75" customHeight="1">
      <c r="A305" s="126" t="str">
        <f t="shared" si="53"/>
        <v>85分~89分人數</v>
      </c>
      <c r="B305" s="126"/>
      <c r="C305" s="99">
        <f t="shared" si="53"/>
        <v>0</v>
      </c>
      <c r="D305" s="99">
        <f t="shared" si="53"/>
        <v>0</v>
      </c>
    </row>
    <row r="306" spans="1:4" ht="15.75" customHeight="1">
      <c r="A306" s="126" t="str">
        <f t="shared" si="53"/>
        <v>80分~84分人數</v>
      </c>
      <c r="B306" s="126"/>
      <c r="C306" s="99">
        <f t="shared" si="53"/>
        <v>0</v>
      </c>
      <c r="D306" s="99">
        <f t="shared" si="53"/>
        <v>0</v>
      </c>
    </row>
    <row r="307" spans="1:8" ht="15.75" customHeight="1">
      <c r="A307" s="126" t="str">
        <f t="shared" si="53"/>
        <v>79分以下人數</v>
      </c>
      <c r="B307" s="126"/>
      <c r="C307" s="99">
        <f t="shared" si="53"/>
        <v>0</v>
      </c>
      <c r="D307" s="99">
        <f t="shared" si="53"/>
        <v>0</v>
      </c>
      <c r="F307" s="13" t="s">
        <v>22</v>
      </c>
      <c r="G307" s="42"/>
      <c r="H307" s="42"/>
    </row>
    <row r="309" spans="1:8" ht="16.5">
      <c r="A309" s="125" t="str">
        <f>A1</f>
        <v>花蓮縣玉里鎮中城國民小學106學年度第1學期</v>
      </c>
      <c r="B309" s="125"/>
      <c r="C309" s="125"/>
      <c r="D309" s="125"/>
      <c r="E309" s="125"/>
      <c r="F309" s="125" t="s">
        <v>26</v>
      </c>
      <c r="G309" s="125"/>
      <c r="H309" s="12"/>
    </row>
    <row r="310" spans="1:8" ht="9.7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7.25" thickBot="1">
      <c r="A311" s="18" t="str">
        <f aca="true" t="shared" si="54" ref="A311:F311">A3</f>
        <v>座號</v>
      </c>
      <c r="B311" s="18" t="str">
        <f t="shared" si="54"/>
        <v>姓名</v>
      </c>
      <c r="C311" s="18" t="str">
        <f t="shared" si="54"/>
        <v>國語</v>
      </c>
      <c r="D311" s="18" t="str">
        <f t="shared" si="54"/>
        <v>數學</v>
      </c>
      <c r="E311" s="18" t="str">
        <f t="shared" si="54"/>
        <v>總分</v>
      </c>
      <c r="F311" s="18" t="str">
        <f t="shared" si="54"/>
        <v>平均</v>
      </c>
      <c r="G311" s="93"/>
      <c r="H311" s="93"/>
    </row>
    <row r="312" spans="1:6" ht="16.5">
      <c r="A312" s="19">
        <f>'第三次考查'!A35</f>
        <v>29</v>
      </c>
      <c r="B312" s="31">
        <f>'第三次考查'!B35</f>
        <v>0</v>
      </c>
      <c r="C312" s="19">
        <f>'第三次考查'!C35</f>
        <v>0</v>
      </c>
      <c r="D312" s="19">
        <f>'第三次考查'!D35</f>
        <v>0</v>
      </c>
      <c r="E312" s="19">
        <f>'第三次考查'!H35</f>
        <v>0</v>
      </c>
      <c r="F312" s="25">
        <f>'第三次考查'!I35</f>
        <v>0</v>
      </c>
    </row>
    <row r="313" spans="2:4" ht="16.5">
      <c r="B313" s="13" t="s">
        <v>17</v>
      </c>
      <c r="C313" s="98" t="e">
        <f>C5</f>
        <v>#DIV/0!</v>
      </c>
      <c r="D313" s="98" t="e">
        <f>D5</f>
        <v>#DIV/0!</v>
      </c>
    </row>
    <row r="314" spans="1:4" ht="15.75" customHeight="1">
      <c r="A314" s="126" t="str">
        <f aca="true" t="shared" si="55" ref="A314:D318">A6</f>
        <v>95分~100分人數</v>
      </c>
      <c r="B314" s="126"/>
      <c r="C314" s="100">
        <f t="shared" si="55"/>
        <v>0</v>
      </c>
      <c r="D314" s="100">
        <f t="shared" si="55"/>
        <v>0</v>
      </c>
    </row>
    <row r="315" spans="1:7" ht="15.75" customHeight="1">
      <c r="A315" s="126" t="str">
        <f t="shared" si="55"/>
        <v>90分~94分人數</v>
      </c>
      <c r="B315" s="126"/>
      <c r="C315" s="100">
        <f t="shared" si="55"/>
        <v>0</v>
      </c>
      <c r="D315" s="100">
        <f t="shared" si="55"/>
        <v>0</v>
      </c>
      <c r="E315" s="13"/>
      <c r="F315" s="46"/>
      <c r="G315" s="46"/>
    </row>
    <row r="316" spans="1:7" ht="15.75" customHeight="1">
      <c r="A316" s="126" t="str">
        <f t="shared" si="55"/>
        <v>85分~89分人數</v>
      </c>
      <c r="B316" s="126"/>
      <c r="C316" s="100">
        <f t="shared" si="55"/>
        <v>0</v>
      </c>
      <c r="D316" s="100">
        <f t="shared" si="55"/>
        <v>0</v>
      </c>
      <c r="E316" s="13"/>
      <c r="F316" s="46"/>
      <c r="G316" s="46"/>
    </row>
    <row r="317" spans="1:7" ht="15.75" customHeight="1">
      <c r="A317" s="126" t="str">
        <f t="shared" si="55"/>
        <v>80分~84分人數</v>
      </c>
      <c r="B317" s="126"/>
      <c r="C317" s="100">
        <f t="shared" si="55"/>
        <v>0</v>
      </c>
      <c r="D317" s="100">
        <f t="shared" si="55"/>
        <v>0</v>
      </c>
      <c r="E317" s="13"/>
      <c r="F317" s="46"/>
      <c r="G317" s="46"/>
    </row>
    <row r="318" spans="1:8" ht="15.75" customHeight="1">
      <c r="A318" s="126" t="str">
        <f t="shared" si="55"/>
        <v>79分以下人數</v>
      </c>
      <c r="B318" s="126"/>
      <c r="C318" s="100">
        <f t="shared" si="55"/>
        <v>0</v>
      </c>
      <c r="D318" s="100">
        <f t="shared" si="55"/>
        <v>0</v>
      </c>
      <c r="E318" s="13"/>
      <c r="F318" s="13" t="s">
        <v>22</v>
      </c>
      <c r="G318" s="42"/>
      <c r="H318" s="42"/>
    </row>
    <row r="320" spans="1:8" ht="16.5">
      <c r="A320" s="125" t="str">
        <f>A1</f>
        <v>花蓮縣玉里鎮中城國民小學106學年度第1學期</v>
      </c>
      <c r="B320" s="125"/>
      <c r="C320" s="125"/>
      <c r="D320" s="125"/>
      <c r="E320" s="125"/>
      <c r="F320" s="125" t="s">
        <v>26</v>
      </c>
      <c r="G320" s="125"/>
      <c r="H320" s="12"/>
    </row>
    <row r="321" spans="1:8" ht="9.7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7.25" thickBot="1">
      <c r="A322" s="18" t="str">
        <f aca="true" t="shared" si="56" ref="A322:F322">A3</f>
        <v>座號</v>
      </c>
      <c r="B322" s="18" t="str">
        <f t="shared" si="56"/>
        <v>姓名</v>
      </c>
      <c r="C322" s="18" t="str">
        <f t="shared" si="56"/>
        <v>國語</v>
      </c>
      <c r="D322" s="18" t="str">
        <f t="shared" si="56"/>
        <v>數學</v>
      </c>
      <c r="E322" s="18" t="str">
        <f t="shared" si="56"/>
        <v>總分</v>
      </c>
      <c r="F322" s="18" t="str">
        <f t="shared" si="56"/>
        <v>平均</v>
      </c>
      <c r="G322" s="93"/>
      <c r="H322" s="93"/>
    </row>
    <row r="323" spans="1:6" ht="16.5">
      <c r="A323" s="19">
        <f>'第三次考查'!A36</f>
        <v>30</v>
      </c>
      <c r="B323" s="31">
        <f>'第三次考查'!B36</f>
        <v>0</v>
      </c>
      <c r="C323" s="19">
        <f>'第三次考查'!C36</f>
        <v>0</v>
      </c>
      <c r="D323" s="19">
        <f>'第三次考查'!D36</f>
        <v>0</v>
      </c>
      <c r="E323" s="19">
        <f>'第三次考查'!H36</f>
        <v>0</v>
      </c>
      <c r="F323" s="25">
        <f>'第三次考查'!I36</f>
        <v>0</v>
      </c>
    </row>
    <row r="324" spans="2:4" ht="16.5">
      <c r="B324" s="13" t="s">
        <v>17</v>
      </c>
      <c r="C324" s="98" t="e">
        <f>C5</f>
        <v>#DIV/0!</v>
      </c>
      <c r="D324" s="98" t="e">
        <f>D5</f>
        <v>#DIV/0!</v>
      </c>
    </row>
    <row r="325" spans="1:4" ht="15.75" customHeight="1">
      <c r="A325" s="126" t="str">
        <f aca="true" t="shared" si="57" ref="A325:D329">A6</f>
        <v>95分~100分人數</v>
      </c>
      <c r="B325" s="126"/>
      <c r="C325" s="100">
        <f t="shared" si="57"/>
        <v>0</v>
      </c>
      <c r="D325" s="100">
        <f t="shared" si="57"/>
        <v>0</v>
      </c>
    </row>
    <row r="326" spans="1:7" ht="15.75" customHeight="1">
      <c r="A326" s="126" t="str">
        <f t="shared" si="57"/>
        <v>90分~94分人數</v>
      </c>
      <c r="B326" s="126"/>
      <c r="C326" s="100">
        <f t="shared" si="57"/>
        <v>0</v>
      </c>
      <c r="D326" s="100">
        <f t="shared" si="57"/>
        <v>0</v>
      </c>
      <c r="E326" s="13"/>
      <c r="F326" s="46"/>
      <c r="G326" s="46"/>
    </row>
    <row r="327" spans="1:7" ht="15.75" customHeight="1">
      <c r="A327" s="126" t="str">
        <f t="shared" si="57"/>
        <v>85分~89分人數</v>
      </c>
      <c r="B327" s="126"/>
      <c r="C327" s="100">
        <f t="shared" si="57"/>
        <v>0</v>
      </c>
      <c r="D327" s="100">
        <f t="shared" si="57"/>
        <v>0</v>
      </c>
      <c r="E327" s="13"/>
      <c r="F327" s="46"/>
      <c r="G327" s="46"/>
    </row>
    <row r="328" spans="1:7" ht="15.75" customHeight="1">
      <c r="A328" s="126" t="str">
        <f t="shared" si="57"/>
        <v>80分~84分人數</v>
      </c>
      <c r="B328" s="126"/>
      <c r="C328" s="100">
        <f t="shared" si="57"/>
        <v>0</v>
      </c>
      <c r="D328" s="100">
        <f t="shared" si="57"/>
        <v>0</v>
      </c>
      <c r="E328" s="13"/>
      <c r="F328" s="46"/>
      <c r="G328" s="46"/>
    </row>
    <row r="329" spans="1:8" ht="15.75" customHeight="1">
      <c r="A329" s="126" t="str">
        <f t="shared" si="57"/>
        <v>79分以下人數</v>
      </c>
      <c r="B329" s="126"/>
      <c r="C329" s="100">
        <f t="shared" si="57"/>
        <v>0</v>
      </c>
      <c r="D329" s="100">
        <f t="shared" si="57"/>
        <v>0</v>
      </c>
      <c r="E329" s="13"/>
      <c r="F329" s="13" t="s">
        <v>22</v>
      </c>
      <c r="G329" s="42"/>
      <c r="H329" s="42"/>
    </row>
    <row r="330" spans="1:8" ht="15.75" customHeight="1">
      <c r="A330" s="94"/>
      <c r="B330" s="94"/>
      <c r="C330" s="1"/>
      <c r="D330" s="1"/>
      <c r="E330" s="13"/>
      <c r="F330" s="13"/>
      <c r="G330" s="46"/>
      <c r="H330" s="46"/>
    </row>
    <row r="331" spans="1:8" ht="16.5">
      <c r="A331" s="125" t="str">
        <f>A1</f>
        <v>花蓮縣玉里鎮中城國民小學106學年度第1學期</v>
      </c>
      <c r="B331" s="125"/>
      <c r="C331" s="125"/>
      <c r="D331" s="125"/>
      <c r="E331" s="125"/>
      <c r="F331" s="125" t="s">
        <v>26</v>
      </c>
      <c r="G331" s="125"/>
      <c r="H331" s="12"/>
    </row>
    <row r="332" spans="1:8" ht="9.7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7.25" thickBot="1">
      <c r="A333" s="18" t="str">
        <f aca="true" t="shared" si="58" ref="A333:F333">A3</f>
        <v>座號</v>
      </c>
      <c r="B333" s="18" t="str">
        <f t="shared" si="58"/>
        <v>姓名</v>
      </c>
      <c r="C333" s="18" t="str">
        <f t="shared" si="58"/>
        <v>國語</v>
      </c>
      <c r="D333" s="18" t="str">
        <f t="shared" si="58"/>
        <v>數學</v>
      </c>
      <c r="E333" s="18" t="str">
        <f t="shared" si="58"/>
        <v>總分</v>
      </c>
      <c r="F333" s="18" t="str">
        <f t="shared" si="58"/>
        <v>平均</v>
      </c>
      <c r="G333" s="93"/>
      <c r="H333" s="93"/>
    </row>
    <row r="334" spans="1:6" ht="16.5">
      <c r="A334" s="19">
        <f>'第三次考查'!A37</f>
        <v>31</v>
      </c>
      <c r="B334" s="31">
        <f>'第三次考查'!B37</f>
        <v>0</v>
      </c>
      <c r="C334" s="19">
        <f>'第三次考查'!C37</f>
        <v>0</v>
      </c>
      <c r="D334" s="19">
        <f>'第三次考查'!D37</f>
        <v>0</v>
      </c>
      <c r="E334" s="19">
        <f>'第三次考查'!H37</f>
        <v>0</v>
      </c>
      <c r="F334" s="25">
        <f>'第三次考查'!I37</f>
        <v>0</v>
      </c>
    </row>
    <row r="335" spans="2:4" ht="16.5">
      <c r="B335" s="13" t="s">
        <v>17</v>
      </c>
      <c r="C335" s="98" t="e">
        <f>C5</f>
        <v>#DIV/0!</v>
      </c>
      <c r="D335" s="98" t="e">
        <f>D5</f>
        <v>#DIV/0!</v>
      </c>
    </row>
    <row r="336" spans="1:4" ht="15.75" customHeight="1">
      <c r="A336" s="126" t="str">
        <f aca="true" t="shared" si="59" ref="A336:D340">A6</f>
        <v>95分~100分人數</v>
      </c>
      <c r="B336" s="126"/>
      <c r="C336" s="100">
        <f t="shared" si="59"/>
        <v>0</v>
      </c>
      <c r="D336" s="100">
        <f t="shared" si="59"/>
        <v>0</v>
      </c>
    </row>
    <row r="337" spans="1:7" ht="15.75" customHeight="1">
      <c r="A337" s="126" t="str">
        <f t="shared" si="59"/>
        <v>90分~94分人數</v>
      </c>
      <c r="B337" s="126"/>
      <c r="C337" s="100">
        <f t="shared" si="59"/>
        <v>0</v>
      </c>
      <c r="D337" s="100">
        <f t="shared" si="59"/>
        <v>0</v>
      </c>
      <c r="E337" s="13"/>
      <c r="F337" s="46"/>
      <c r="G337" s="46"/>
    </row>
    <row r="338" spans="1:7" ht="15.75" customHeight="1">
      <c r="A338" s="126" t="str">
        <f t="shared" si="59"/>
        <v>85分~89分人數</v>
      </c>
      <c r="B338" s="126"/>
      <c r="C338" s="100">
        <f t="shared" si="59"/>
        <v>0</v>
      </c>
      <c r="D338" s="100">
        <f t="shared" si="59"/>
        <v>0</v>
      </c>
      <c r="E338" s="13"/>
      <c r="F338" s="46"/>
      <c r="G338" s="46"/>
    </row>
    <row r="339" spans="1:7" ht="15.75" customHeight="1">
      <c r="A339" s="126" t="str">
        <f t="shared" si="59"/>
        <v>80分~84分人數</v>
      </c>
      <c r="B339" s="126"/>
      <c r="C339" s="100">
        <f t="shared" si="59"/>
        <v>0</v>
      </c>
      <c r="D339" s="100">
        <f t="shared" si="59"/>
        <v>0</v>
      </c>
      <c r="E339" s="13"/>
      <c r="F339" s="46"/>
      <c r="G339" s="46"/>
    </row>
    <row r="340" spans="1:8" ht="15.75" customHeight="1">
      <c r="A340" s="126" t="str">
        <f t="shared" si="59"/>
        <v>79分以下人數</v>
      </c>
      <c r="B340" s="126"/>
      <c r="C340" s="100">
        <f t="shared" si="59"/>
        <v>0</v>
      </c>
      <c r="D340" s="100">
        <f t="shared" si="59"/>
        <v>0</v>
      </c>
      <c r="E340" s="13"/>
      <c r="F340" s="13" t="s">
        <v>22</v>
      </c>
      <c r="G340" s="42"/>
      <c r="H340" s="42"/>
    </row>
    <row r="342" spans="1:8" ht="16.5">
      <c r="A342" s="125" t="str">
        <f>A1</f>
        <v>花蓮縣玉里鎮中城國民小學106學年度第1學期</v>
      </c>
      <c r="B342" s="125"/>
      <c r="C342" s="125"/>
      <c r="D342" s="125"/>
      <c r="E342" s="125"/>
      <c r="F342" s="125" t="s">
        <v>26</v>
      </c>
      <c r="G342" s="125"/>
      <c r="H342" s="12"/>
    </row>
    <row r="343" spans="1:8" ht="9.7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7.25" thickBot="1">
      <c r="A344" s="18" t="str">
        <f aca="true" t="shared" si="60" ref="A344:F344">A3</f>
        <v>座號</v>
      </c>
      <c r="B344" s="18" t="str">
        <f t="shared" si="60"/>
        <v>姓名</v>
      </c>
      <c r="C344" s="18" t="str">
        <f t="shared" si="60"/>
        <v>國語</v>
      </c>
      <c r="D344" s="18" t="str">
        <f t="shared" si="60"/>
        <v>數學</v>
      </c>
      <c r="E344" s="18" t="str">
        <f t="shared" si="60"/>
        <v>總分</v>
      </c>
      <c r="F344" s="18" t="str">
        <f t="shared" si="60"/>
        <v>平均</v>
      </c>
      <c r="G344" s="93"/>
      <c r="H344" s="93"/>
    </row>
    <row r="345" spans="1:6" ht="16.5">
      <c r="A345" s="19">
        <f>'第三次考查'!A38</f>
        <v>32</v>
      </c>
      <c r="B345" s="31">
        <f>'第三次考查'!B38</f>
        <v>0</v>
      </c>
      <c r="C345" s="19">
        <f>'第三次考查'!C38</f>
        <v>0</v>
      </c>
      <c r="D345" s="19">
        <f>'第三次考查'!D38</f>
        <v>0</v>
      </c>
      <c r="E345" s="19">
        <f>'第三次考查'!H38</f>
        <v>0</v>
      </c>
      <c r="F345" s="25">
        <f>'第三次考查'!I38</f>
        <v>0</v>
      </c>
    </row>
    <row r="346" spans="2:4" ht="16.5">
      <c r="B346" s="13" t="s">
        <v>17</v>
      </c>
      <c r="C346" s="98" t="e">
        <f>C5</f>
        <v>#DIV/0!</v>
      </c>
      <c r="D346" s="98" t="e">
        <f>D5</f>
        <v>#DIV/0!</v>
      </c>
    </row>
    <row r="347" spans="1:4" ht="15.75" customHeight="1">
      <c r="A347" s="126" t="str">
        <f aca="true" t="shared" si="61" ref="A347:D351">A6</f>
        <v>95分~100分人數</v>
      </c>
      <c r="B347" s="126"/>
      <c r="C347" s="100">
        <f t="shared" si="61"/>
        <v>0</v>
      </c>
      <c r="D347" s="100">
        <f t="shared" si="61"/>
        <v>0</v>
      </c>
    </row>
    <row r="348" spans="1:7" ht="15.75" customHeight="1">
      <c r="A348" s="126" t="str">
        <f t="shared" si="61"/>
        <v>90分~94分人數</v>
      </c>
      <c r="B348" s="126"/>
      <c r="C348" s="100">
        <f t="shared" si="61"/>
        <v>0</v>
      </c>
      <c r="D348" s="100">
        <f t="shared" si="61"/>
        <v>0</v>
      </c>
      <c r="E348" s="13"/>
      <c r="F348" s="46"/>
      <c r="G348" s="46"/>
    </row>
    <row r="349" spans="1:7" ht="15.75" customHeight="1">
      <c r="A349" s="126" t="str">
        <f t="shared" si="61"/>
        <v>85分~89分人數</v>
      </c>
      <c r="B349" s="126"/>
      <c r="C349" s="100">
        <f t="shared" si="61"/>
        <v>0</v>
      </c>
      <c r="D349" s="100">
        <f t="shared" si="61"/>
        <v>0</v>
      </c>
      <c r="E349" s="13"/>
      <c r="F349" s="46"/>
      <c r="G349" s="46"/>
    </row>
    <row r="350" spans="1:7" ht="15.75" customHeight="1">
      <c r="A350" s="126" t="str">
        <f t="shared" si="61"/>
        <v>80分~84分人數</v>
      </c>
      <c r="B350" s="126"/>
      <c r="C350" s="100">
        <f t="shared" si="61"/>
        <v>0</v>
      </c>
      <c r="D350" s="100">
        <f t="shared" si="61"/>
        <v>0</v>
      </c>
      <c r="E350" s="13"/>
      <c r="F350" s="46"/>
      <c r="G350" s="46"/>
    </row>
    <row r="351" spans="1:8" ht="15.75" customHeight="1">
      <c r="A351" s="126" t="str">
        <f t="shared" si="61"/>
        <v>79分以下人數</v>
      </c>
      <c r="B351" s="126"/>
      <c r="C351" s="100">
        <f t="shared" si="61"/>
        <v>0</v>
      </c>
      <c r="D351" s="100">
        <f t="shared" si="61"/>
        <v>0</v>
      </c>
      <c r="E351" s="13"/>
      <c r="F351" s="13" t="s">
        <v>22</v>
      </c>
      <c r="G351" s="42"/>
      <c r="H351" s="42"/>
    </row>
    <row r="353" spans="1:8" ht="16.5">
      <c r="A353" s="125" t="str">
        <f>A1</f>
        <v>花蓮縣玉里鎮中城國民小學106學年度第1學期</v>
      </c>
      <c r="B353" s="125"/>
      <c r="C353" s="125"/>
      <c r="D353" s="125"/>
      <c r="E353" s="125"/>
      <c r="F353" s="125" t="s">
        <v>26</v>
      </c>
      <c r="G353" s="125"/>
      <c r="H353" s="12"/>
    </row>
    <row r="354" spans="1:8" ht="9.7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7.25" thickBot="1">
      <c r="A355" s="18" t="str">
        <f aca="true" t="shared" si="62" ref="A355:F355">A3</f>
        <v>座號</v>
      </c>
      <c r="B355" s="18" t="str">
        <f t="shared" si="62"/>
        <v>姓名</v>
      </c>
      <c r="C355" s="18" t="str">
        <f t="shared" si="62"/>
        <v>國語</v>
      </c>
      <c r="D355" s="18" t="str">
        <f t="shared" si="62"/>
        <v>數學</v>
      </c>
      <c r="E355" s="18" t="str">
        <f t="shared" si="62"/>
        <v>總分</v>
      </c>
      <c r="F355" s="18" t="str">
        <f t="shared" si="62"/>
        <v>平均</v>
      </c>
      <c r="G355" s="93"/>
      <c r="H355" s="93"/>
    </row>
    <row r="356" spans="1:6" ht="16.5">
      <c r="A356" s="19">
        <f>'第三次考查'!A39</f>
        <v>33</v>
      </c>
      <c r="B356" s="31">
        <f>'第三次考查'!B39</f>
        <v>0</v>
      </c>
      <c r="C356" s="19">
        <f>'第三次考查'!C39</f>
        <v>0</v>
      </c>
      <c r="D356" s="19">
        <f>'第三次考查'!D39</f>
        <v>0</v>
      </c>
      <c r="E356" s="19">
        <f>'第三次考查'!H39</f>
        <v>0</v>
      </c>
      <c r="F356" s="25">
        <f>'第三次考查'!I39</f>
        <v>0</v>
      </c>
    </row>
    <row r="357" spans="2:4" ht="16.5">
      <c r="B357" s="13" t="s">
        <v>17</v>
      </c>
      <c r="C357" s="98" t="e">
        <f>C5</f>
        <v>#DIV/0!</v>
      </c>
      <c r="D357" s="98" t="e">
        <f>D5</f>
        <v>#DIV/0!</v>
      </c>
    </row>
    <row r="358" spans="1:4" ht="15.75" customHeight="1">
      <c r="A358" s="126" t="str">
        <f aca="true" t="shared" si="63" ref="A358:D362">A6</f>
        <v>95分~100分人數</v>
      </c>
      <c r="B358" s="126"/>
      <c r="C358" s="100">
        <f t="shared" si="63"/>
        <v>0</v>
      </c>
      <c r="D358" s="100">
        <f t="shared" si="63"/>
        <v>0</v>
      </c>
    </row>
    <row r="359" spans="1:4" ht="15.75" customHeight="1">
      <c r="A359" s="126" t="str">
        <f t="shared" si="63"/>
        <v>90分~94分人數</v>
      </c>
      <c r="B359" s="126"/>
      <c r="C359" s="100">
        <f t="shared" si="63"/>
        <v>0</v>
      </c>
      <c r="D359" s="100">
        <f t="shared" si="63"/>
        <v>0</v>
      </c>
    </row>
    <row r="360" spans="1:4" ht="15.75" customHeight="1">
      <c r="A360" s="126" t="str">
        <f t="shared" si="63"/>
        <v>85分~89分人數</v>
      </c>
      <c r="B360" s="126"/>
      <c r="C360" s="100">
        <f t="shared" si="63"/>
        <v>0</v>
      </c>
      <c r="D360" s="100">
        <f t="shared" si="63"/>
        <v>0</v>
      </c>
    </row>
    <row r="361" spans="1:4" ht="15.75" customHeight="1">
      <c r="A361" s="126" t="str">
        <f t="shared" si="63"/>
        <v>80分~84分人數</v>
      </c>
      <c r="B361" s="126"/>
      <c r="C361" s="100">
        <f t="shared" si="63"/>
        <v>0</v>
      </c>
      <c r="D361" s="100">
        <f t="shared" si="63"/>
        <v>0</v>
      </c>
    </row>
    <row r="362" spans="1:8" ht="15.75" customHeight="1">
      <c r="A362" s="126" t="str">
        <f t="shared" si="63"/>
        <v>79分以下人數</v>
      </c>
      <c r="B362" s="126"/>
      <c r="C362" s="100">
        <f t="shared" si="63"/>
        <v>0</v>
      </c>
      <c r="D362" s="100">
        <f t="shared" si="63"/>
        <v>0</v>
      </c>
      <c r="F362" s="13" t="s">
        <v>22</v>
      </c>
      <c r="G362" s="42"/>
      <c r="H362" s="42"/>
    </row>
  </sheetData>
  <mergeCells count="231">
    <mergeCell ref="A342:E342"/>
    <mergeCell ref="A353:E353"/>
    <mergeCell ref="A12:E12"/>
    <mergeCell ref="A23:E23"/>
    <mergeCell ref="A34:E34"/>
    <mergeCell ref="A45:E45"/>
    <mergeCell ref="A17:B17"/>
    <mergeCell ref="A18:B18"/>
    <mergeCell ref="A19:B19"/>
    <mergeCell ref="A20:B20"/>
    <mergeCell ref="F353:G353"/>
    <mergeCell ref="F331:G331"/>
    <mergeCell ref="F342:G342"/>
    <mergeCell ref="A339:B339"/>
    <mergeCell ref="A340:B340"/>
    <mergeCell ref="A347:B347"/>
    <mergeCell ref="A348:B348"/>
    <mergeCell ref="A349:B349"/>
    <mergeCell ref="A350:B350"/>
    <mergeCell ref="A351:B351"/>
    <mergeCell ref="F309:G309"/>
    <mergeCell ref="F320:G320"/>
    <mergeCell ref="A317:B317"/>
    <mergeCell ref="A318:B318"/>
    <mergeCell ref="A309:E309"/>
    <mergeCell ref="A320:E320"/>
    <mergeCell ref="F287:G287"/>
    <mergeCell ref="F298:G298"/>
    <mergeCell ref="A295:B295"/>
    <mergeCell ref="A296:B296"/>
    <mergeCell ref="A287:E287"/>
    <mergeCell ref="A298:E298"/>
    <mergeCell ref="F265:G265"/>
    <mergeCell ref="F276:G276"/>
    <mergeCell ref="A273:B273"/>
    <mergeCell ref="A274:B274"/>
    <mergeCell ref="A265:E265"/>
    <mergeCell ref="A276:E276"/>
    <mergeCell ref="F243:G243"/>
    <mergeCell ref="F254:G254"/>
    <mergeCell ref="A251:B251"/>
    <mergeCell ref="A252:B252"/>
    <mergeCell ref="A243:E243"/>
    <mergeCell ref="A254:E254"/>
    <mergeCell ref="F221:G221"/>
    <mergeCell ref="F232:G232"/>
    <mergeCell ref="A229:B229"/>
    <mergeCell ref="A230:B230"/>
    <mergeCell ref="A221:E221"/>
    <mergeCell ref="A232:E232"/>
    <mergeCell ref="F199:G199"/>
    <mergeCell ref="F210:G210"/>
    <mergeCell ref="A207:B207"/>
    <mergeCell ref="A208:B208"/>
    <mergeCell ref="A199:E199"/>
    <mergeCell ref="A210:E210"/>
    <mergeCell ref="F177:G177"/>
    <mergeCell ref="F188:G188"/>
    <mergeCell ref="A185:B185"/>
    <mergeCell ref="A186:B186"/>
    <mergeCell ref="A177:E177"/>
    <mergeCell ref="A188:E188"/>
    <mergeCell ref="F155:G155"/>
    <mergeCell ref="F166:G166"/>
    <mergeCell ref="A163:B163"/>
    <mergeCell ref="A164:B164"/>
    <mergeCell ref="A155:E155"/>
    <mergeCell ref="A166:E166"/>
    <mergeCell ref="F133:G133"/>
    <mergeCell ref="F144:G144"/>
    <mergeCell ref="A141:B141"/>
    <mergeCell ref="A142:B142"/>
    <mergeCell ref="A133:E133"/>
    <mergeCell ref="A144:E144"/>
    <mergeCell ref="F111:G111"/>
    <mergeCell ref="F122:G122"/>
    <mergeCell ref="A119:B119"/>
    <mergeCell ref="A120:B120"/>
    <mergeCell ref="A111:E111"/>
    <mergeCell ref="A122:E122"/>
    <mergeCell ref="F89:G89"/>
    <mergeCell ref="F100:G100"/>
    <mergeCell ref="A97:B97"/>
    <mergeCell ref="A98:B98"/>
    <mergeCell ref="A89:E89"/>
    <mergeCell ref="A100:E100"/>
    <mergeCell ref="F67:G67"/>
    <mergeCell ref="F78:G78"/>
    <mergeCell ref="A75:B75"/>
    <mergeCell ref="A76:B76"/>
    <mergeCell ref="A67:E67"/>
    <mergeCell ref="A78:E78"/>
    <mergeCell ref="F45:G45"/>
    <mergeCell ref="F56:G56"/>
    <mergeCell ref="A53:B53"/>
    <mergeCell ref="A54:B54"/>
    <mergeCell ref="A56:E56"/>
    <mergeCell ref="F23:G23"/>
    <mergeCell ref="F34:G34"/>
    <mergeCell ref="A31:B31"/>
    <mergeCell ref="A32:B32"/>
    <mergeCell ref="F1:G1"/>
    <mergeCell ref="F12:G12"/>
    <mergeCell ref="A6:B6"/>
    <mergeCell ref="A7:B7"/>
    <mergeCell ref="A8:B8"/>
    <mergeCell ref="A9:B9"/>
    <mergeCell ref="A10:B10"/>
    <mergeCell ref="A1:E1"/>
    <mergeCell ref="A21:B21"/>
    <mergeCell ref="A28:B28"/>
    <mergeCell ref="A29:B29"/>
    <mergeCell ref="A30:B30"/>
    <mergeCell ref="A39:B39"/>
    <mergeCell ref="A40:B40"/>
    <mergeCell ref="A41:B41"/>
    <mergeCell ref="A42:B42"/>
    <mergeCell ref="A43:B43"/>
    <mergeCell ref="A50:B50"/>
    <mergeCell ref="A51:B51"/>
    <mergeCell ref="A52:B52"/>
    <mergeCell ref="A61:B61"/>
    <mergeCell ref="A62:B62"/>
    <mergeCell ref="A63:B63"/>
    <mergeCell ref="A64:B64"/>
    <mergeCell ref="A65:B65"/>
    <mergeCell ref="A72:B72"/>
    <mergeCell ref="A73:B73"/>
    <mergeCell ref="A74:B74"/>
    <mergeCell ref="A83:B83"/>
    <mergeCell ref="A84:B84"/>
    <mergeCell ref="A85:B85"/>
    <mergeCell ref="A86:B86"/>
    <mergeCell ref="A87:B87"/>
    <mergeCell ref="A94:B94"/>
    <mergeCell ref="A95:B95"/>
    <mergeCell ref="A96:B96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27:B127"/>
    <mergeCell ref="A128:B128"/>
    <mergeCell ref="A129:B129"/>
    <mergeCell ref="A130:B130"/>
    <mergeCell ref="A131:B131"/>
    <mergeCell ref="A138:B138"/>
    <mergeCell ref="A139:B139"/>
    <mergeCell ref="A140:B140"/>
    <mergeCell ref="A149:B149"/>
    <mergeCell ref="A150:B150"/>
    <mergeCell ref="A151:B151"/>
    <mergeCell ref="A152:B152"/>
    <mergeCell ref="A153:B153"/>
    <mergeCell ref="A160:B160"/>
    <mergeCell ref="A161:B161"/>
    <mergeCell ref="A162:B162"/>
    <mergeCell ref="A171:B171"/>
    <mergeCell ref="A172:B172"/>
    <mergeCell ref="A173:B173"/>
    <mergeCell ref="A174:B174"/>
    <mergeCell ref="A175:B175"/>
    <mergeCell ref="A182:B182"/>
    <mergeCell ref="A183:B183"/>
    <mergeCell ref="A184:B184"/>
    <mergeCell ref="A193:B193"/>
    <mergeCell ref="A194:B194"/>
    <mergeCell ref="A195:B195"/>
    <mergeCell ref="A196:B196"/>
    <mergeCell ref="A197:B197"/>
    <mergeCell ref="A204:B204"/>
    <mergeCell ref="A205:B205"/>
    <mergeCell ref="A206:B206"/>
    <mergeCell ref="A215:B215"/>
    <mergeCell ref="A216:B216"/>
    <mergeCell ref="A217:B217"/>
    <mergeCell ref="A218:B218"/>
    <mergeCell ref="A219:B219"/>
    <mergeCell ref="A226:B226"/>
    <mergeCell ref="A227:B227"/>
    <mergeCell ref="A228:B228"/>
    <mergeCell ref="A237:B237"/>
    <mergeCell ref="A238:B238"/>
    <mergeCell ref="A239:B239"/>
    <mergeCell ref="A240:B240"/>
    <mergeCell ref="A241:B241"/>
    <mergeCell ref="A248:B248"/>
    <mergeCell ref="A249:B249"/>
    <mergeCell ref="A250:B250"/>
    <mergeCell ref="A259:B259"/>
    <mergeCell ref="A260:B260"/>
    <mergeCell ref="A261:B261"/>
    <mergeCell ref="A262:B262"/>
    <mergeCell ref="A263:B263"/>
    <mergeCell ref="A270:B270"/>
    <mergeCell ref="A271:B271"/>
    <mergeCell ref="A272:B272"/>
    <mergeCell ref="A281:B281"/>
    <mergeCell ref="A282:B282"/>
    <mergeCell ref="A283:B283"/>
    <mergeCell ref="A284:B284"/>
    <mergeCell ref="A285:B285"/>
    <mergeCell ref="A292:B292"/>
    <mergeCell ref="A293:B293"/>
    <mergeCell ref="A294:B294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25:B325"/>
    <mergeCell ref="A326:B326"/>
    <mergeCell ref="A327:B327"/>
    <mergeCell ref="A328:B328"/>
    <mergeCell ref="A329:B329"/>
    <mergeCell ref="A336:B336"/>
    <mergeCell ref="A337:B337"/>
    <mergeCell ref="A338:B338"/>
    <mergeCell ref="A331:E331"/>
    <mergeCell ref="A362:B362"/>
    <mergeCell ref="A358:B358"/>
    <mergeCell ref="A359:B359"/>
    <mergeCell ref="A360:B360"/>
    <mergeCell ref="A361:B361"/>
  </mergeCells>
  <printOptions horizontalCentered="1"/>
  <pageMargins left="0.35433070866141736" right="0.35433070866141736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C2" sqref="C2"/>
    </sheetView>
  </sheetViews>
  <sheetFormatPr defaultColWidth="9.00390625" defaultRowHeight="16.5"/>
  <cols>
    <col min="1" max="1" width="4.375" style="83" customWidth="1"/>
    <col min="2" max="2" width="9.00390625" style="84" customWidth="1"/>
    <col min="3" max="3" width="9.00390625" style="85" customWidth="1"/>
    <col min="4" max="6" width="9.00390625" style="72" customWidth="1"/>
    <col min="7" max="7" width="9.00390625" style="85" customWidth="1"/>
    <col min="8" max="8" width="9.00390625" style="72" customWidth="1"/>
    <col min="9" max="9" width="9.00390625" style="85" customWidth="1"/>
    <col min="10" max="10" width="9.00390625" style="72" customWidth="1"/>
    <col min="11" max="11" width="9.00390625" style="85" customWidth="1"/>
    <col min="12" max="13" width="9.00390625" style="61" customWidth="1"/>
    <col min="16" max="16" width="9.00390625" style="62" customWidth="1"/>
    <col min="18" max="18" width="9.00390625" style="62" customWidth="1"/>
  </cols>
  <sheetData>
    <row r="1" spans="1:11" ht="24.75" customHeight="1">
      <c r="A1" s="55"/>
      <c r="B1" s="56"/>
      <c r="C1" s="57"/>
      <c r="D1" s="57"/>
      <c r="E1" s="57"/>
      <c r="F1" s="57"/>
      <c r="G1" s="58"/>
      <c r="H1" s="57"/>
      <c r="I1" s="59"/>
      <c r="J1" s="58"/>
      <c r="K1" s="60"/>
    </row>
    <row r="2" spans="1:14" ht="24.75" customHeight="1">
      <c r="A2" s="63">
        <v>1</v>
      </c>
      <c r="B2" s="64">
        <f>'基本資料'!F5</f>
        <v>0</v>
      </c>
      <c r="C2" s="65"/>
      <c r="D2" s="65"/>
      <c r="E2" s="65"/>
      <c r="F2" s="65"/>
      <c r="G2" s="66"/>
      <c r="H2" s="65"/>
      <c r="I2" s="66"/>
      <c r="J2" s="67"/>
      <c r="K2" s="68"/>
      <c r="L2" s="69"/>
      <c r="M2" s="70"/>
      <c r="N2" s="62"/>
    </row>
    <row r="3" spans="1:14" ht="24.75" customHeight="1">
      <c r="A3" s="63">
        <v>2</v>
      </c>
      <c r="B3" s="64">
        <f>'基本資料'!F6</f>
        <v>0</v>
      </c>
      <c r="C3" s="65"/>
      <c r="D3" s="65"/>
      <c r="E3" s="65"/>
      <c r="F3" s="65"/>
      <c r="G3" s="66"/>
      <c r="H3" s="65"/>
      <c r="I3" s="66"/>
      <c r="J3" s="67"/>
      <c r="K3" s="68"/>
      <c r="L3" s="69"/>
      <c r="M3" s="71"/>
      <c r="N3" s="72"/>
    </row>
    <row r="4" spans="1:14" ht="24.75" customHeight="1">
      <c r="A4" s="63">
        <v>3</v>
      </c>
      <c r="B4" s="64">
        <f>'基本資料'!F7</f>
        <v>0</v>
      </c>
      <c r="C4" s="65"/>
      <c r="D4" s="65"/>
      <c r="E4" s="65"/>
      <c r="F4" s="65"/>
      <c r="G4" s="66"/>
      <c r="H4" s="65"/>
      <c r="I4" s="66"/>
      <c r="J4" s="67"/>
      <c r="K4" s="68"/>
      <c r="L4" s="69"/>
      <c r="M4" s="71"/>
      <c r="N4" s="72"/>
    </row>
    <row r="5" spans="1:14" ht="24.75" customHeight="1">
      <c r="A5" s="63">
        <v>4</v>
      </c>
      <c r="B5" s="64">
        <f>'基本資料'!F8</f>
        <v>0</v>
      </c>
      <c r="C5" s="65"/>
      <c r="D5" s="65"/>
      <c r="E5" s="65"/>
      <c r="F5" s="65"/>
      <c r="G5" s="66"/>
      <c r="H5" s="65"/>
      <c r="I5" s="66"/>
      <c r="J5" s="67"/>
      <c r="K5" s="68"/>
      <c r="L5" s="69"/>
      <c r="M5" s="71"/>
      <c r="N5" s="72"/>
    </row>
    <row r="6" spans="1:14" ht="24.75" customHeight="1">
      <c r="A6" s="63">
        <v>5</v>
      </c>
      <c r="B6" s="64">
        <f>'基本資料'!F9</f>
        <v>0</v>
      </c>
      <c r="C6" s="65"/>
      <c r="D6" s="65"/>
      <c r="E6" s="65"/>
      <c r="F6" s="65"/>
      <c r="G6" s="66"/>
      <c r="H6" s="65"/>
      <c r="I6" s="66"/>
      <c r="J6" s="67"/>
      <c r="K6" s="68"/>
      <c r="L6" s="69"/>
      <c r="M6" s="70"/>
      <c r="N6" s="62"/>
    </row>
    <row r="7" spans="1:14" ht="24.75" customHeight="1">
      <c r="A7" s="63">
        <v>6</v>
      </c>
      <c r="B7" s="64">
        <f>'基本資料'!F10</f>
        <v>0</v>
      </c>
      <c r="C7" s="65"/>
      <c r="D7" s="65"/>
      <c r="E7" s="65"/>
      <c r="F7" s="65"/>
      <c r="G7" s="66"/>
      <c r="H7" s="65"/>
      <c r="I7" s="66"/>
      <c r="J7" s="67"/>
      <c r="K7" s="68"/>
      <c r="L7" s="69"/>
      <c r="M7" s="70"/>
      <c r="N7" s="62"/>
    </row>
    <row r="8" spans="1:14" ht="24.75" customHeight="1">
      <c r="A8" s="63">
        <v>7</v>
      </c>
      <c r="B8" s="64">
        <f>'基本資料'!F11</f>
        <v>0</v>
      </c>
      <c r="C8" s="65"/>
      <c r="D8" s="65"/>
      <c r="E8" s="65"/>
      <c r="F8" s="65"/>
      <c r="G8" s="66"/>
      <c r="H8" s="65"/>
      <c r="I8" s="66"/>
      <c r="J8" s="67"/>
      <c r="K8" s="68"/>
      <c r="L8" s="69"/>
      <c r="M8" s="70"/>
      <c r="N8" s="62"/>
    </row>
    <row r="9" spans="1:14" ht="24.75" customHeight="1">
      <c r="A9" s="63">
        <v>8</v>
      </c>
      <c r="B9" s="64">
        <f>'基本資料'!F12</f>
        <v>0</v>
      </c>
      <c r="C9" s="65"/>
      <c r="D9" s="65"/>
      <c r="E9" s="65"/>
      <c r="F9" s="65"/>
      <c r="G9" s="66"/>
      <c r="H9" s="65"/>
      <c r="I9" s="66"/>
      <c r="J9" s="67"/>
      <c r="K9" s="68"/>
      <c r="L9" s="69"/>
      <c r="M9" s="70"/>
      <c r="N9" s="62"/>
    </row>
    <row r="10" spans="1:14" ht="24.75" customHeight="1">
      <c r="A10" s="63">
        <v>9</v>
      </c>
      <c r="B10" s="64">
        <f>'基本資料'!F13</f>
        <v>0</v>
      </c>
      <c r="C10" s="65"/>
      <c r="D10" s="65"/>
      <c r="E10" s="65"/>
      <c r="F10" s="65"/>
      <c r="G10" s="66"/>
      <c r="H10" s="65"/>
      <c r="I10" s="66"/>
      <c r="J10" s="67"/>
      <c r="K10" s="68"/>
      <c r="L10" s="69"/>
      <c r="M10" s="70"/>
      <c r="N10" s="62"/>
    </row>
    <row r="11" spans="1:14" ht="24.75" customHeight="1">
      <c r="A11" s="63">
        <v>10</v>
      </c>
      <c r="B11" s="64">
        <f>'基本資料'!F14</f>
        <v>0</v>
      </c>
      <c r="C11" s="65"/>
      <c r="D11" s="65"/>
      <c r="E11" s="65"/>
      <c r="F11" s="65"/>
      <c r="G11" s="66"/>
      <c r="H11" s="65"/>
      <c r="I11" s="66"/>
      <c r="J11" s="67"/>
      <c r="K11" s="68"/>
      <c r="L11" s="69"/>
      <c r="M11" s="70"/>
      <c r="N11" s="62"/>
    </row>
    <row r="12" spans="1:14" ht="24.75" customHeight="1">
      <c r="A12" s="63">
        <v>11</v>
      </c>
      <c r="B12" s="64">
        <f>'基本資料'!F15</f>
        <v>0</v>
      </c>
      <c r="C12" s="65"/>
      <c r="D12" s="65"/>
      <c r="E12" s="65"/>
      <c r="F12" s="65"/>
      <c r="G12" s="66"/>
      <c r="H12" s="65"/>
      <c r="I12" s="66"/>
      <c r="J12" s="67"/>
      <c r="K12" s="68"/>
      <c r="L12" s="69"/>
      <c r="M12" s="70"/>
      <c r="N12" s="62"/>
    </row>
    <row r="13" spans="1:14" ht="24.75" customHeight="1">
      <c r="A13" s="63">
        <v>12</v>
      </c>
      <c r="B13" s="64">
        <f>'基本資料'!F16</f>
        <v>0</v>
      </c>
      <c r="C13" s="65"/>
      <c r="D13" s="65"/>
      <c r="E13" s="65"/>
      <c r="F13" s="65"/>
      <c r="G13" s="66"/>
      <c r="H13" s="65"/>
      <c r="I13" s="66"/>
      <c r="J13" s="67"/>
      <c r="K13" s="68"/>
      <c r="L13" s="69"/>
      <c r="M13" s="70"/>
      <c r="N13" s="62"/>
    </row>
    <row r="14" spans="1:14" ht="24.75" customHeight="1">
      <c r="A14" s="63">
        <v>13</v>
      </c>
      <c r="B14" s="64">
        <f>'基本資料'!F17</f>
        <v>0</v>
      </c>
      <c r="C14" s="65"/>
      <c r="D14" s="65"/>
      <c r="E14" s="65"/>
      <c r="F14" s="65"/>
      <c r="G14" s="66"/>
      <c r="H14" s="65"/>
      <c r="I14" s="66"/>
      <c r="J14" s="67"/>
      <c r="K14" s="68"/>
      <c r="L14" s="69"/>
      <c r="M14" s="70"/>
      <c r="N14" s="62"/>
    </row>
    <row r="15" spans="1:14" ht="24.75" customHeight="1">
      <c r="A15" s="63">
        <v>14</v>
      </c>
      <c r="B15" s="64">
        <f>'基本資料'!F18</f>
        <v>0</v>
      </c>
      <c r="C15" s="65"/>
      <c r="D15" s="65"/>
      <c r="E15" s="65"/>
      <c r="F15" s="65"/>
      <c r="G15" s="66"/>
      <c r="H15" s="65"/>
      <c r="I15" s="66"/>
      <c r="J15" s="67"/>
      <c r="K15" s="68"/>
      <c r="L15" s="69"/>
      <c r="M15" s="70"/>
      <c r="N15" s="62"/>
    </row>
    <row r="16" spans="1:14" ht="24.75" customHeight="1">
      <c r="A16" s="63">
        <v>15</v>
      </c>
      <c r="B16" s="64">
        <f>'基本資料'!F19</f>
        <v>0</v>
      </c>
      <c r="C16" s="65"/>
      <c r="D16" s="65"/>
      <c r="E16" s="65"/>
      <c r="F16" s="65"/>
      <c r="G16" s="66"/>
      <c r="H16" s="65"/>
      <c r="I16" s="66"/>
      <c r="J16" s="67"/>
      <c r="K16" s="68"/>
      <c r="L16" s="69"/>
      <c r="M16" s="70"/>
      <c r="N16" s="62"/>
    </row>
    <row r="17" spans="1:14" ht="24.75" customHeight="1">
      <c r="A17" s="63">
        <v>16</v>
      </c>
      <c r="B17" s="64">
        <f>'基本資料'!F20</f>
        <v>0</v>
      </c>
      <c r="C17" s="65"/>
      <c r="D17" s="65"/>
      <c r="E17" s="65"/>
      <c r="F17" s="65"/>
      <c r="G17" s="66"/>
      <c r="H17" s="65"/>
      <c r="I17" s="66"/>
      <c r="J17" s="67"/>
      <c r="K17" s="68"/>
      <c r="L17" s="69"/>
      <c r="M17" s="70"/>
      <c r="N17" s="62"/>
    </row>
    <row r="18" spans="1:14" ht="24.75" customHeight="1">
      <c r="A18" s="63">
        <v>17</v>
      </c>
      <c r="B18" s="64">
        <f>'基本資料'!F21</f>
        <v>0</v>
      </c>
      <c r="C18" s="65"/>
      <c r="D18" s="65"/>
      <c r="E18" s="65"/>
      <c r="F18" s="65"/>
      <c r="G18" s="66"/>
      <c r="H18" s="65"/>
      <c r="I18" s="66"/>
      <c r="J18" s="67"/>
      <c r="K18" s="68"/>
      <c r="L18" s="69"/>
      <c r="M18" s="70"/>
      <c r="N18" s="62"/>
    </row>
    <row r="19" spans="1:14" ht="24.75" customHeight="1">
      <c r="A19" s="63">
        <v>18</v>
      </c>
      <c r="B19" s="64">
        <f>'基本資料'!F22</f>
        <v>0</v>
      </c>
      <c r="C19" s="65"/>
      <c r="D19" s="65"/>
      <c r="E19" s="65"/>
      <c r="F19" s="65"/>
      <c r="G19" s="66"/>
      <c r="H19" s="65"/>
      <c r="I19" s="66"/>
      <c r="J19" s="67"/>
      <c r="K19" s="68"/>
      <c r="L19" s="69"/>
      <c r="M19" s="70"/>
      <c r="N19" s="62"/>
    </row>
    <row r="20" spans="1:14" ht="24.75" customHeight="1">
      <c r="A20" s="63">
        <v>19</v>
      </c>
      <c r="B20" s="64">
        <f>'基本資料'!F23</f>
        <v>0</v>
      </c>
      <c r="C20" s="65"/>
      <c r="D20" s="65"/>
      <c r="E20" s="65"/>
      <c r="F20" s="65"/>
      <c r="G20" s="66"/>
      <c r="H20" s="65"/>
      <c r="I20" s="66"/>
      <c r="J20" s="67"/>
      <c r="K20" s="68"/>
      <c r="L20" s="69"/>
      <c r="M20" s="70"/>
      <c r="N20" s="62"/>
    </row>
    <row r="21" spans="1:14" ht="24.75" customHeight="1">
      <c r="A21" s="63">
        <v>20</v>
      </c>
      <c r="B21" s="64">
        <f>'基本資料'!F24</f>
        <v>0</v>
      </c>
      <c r="C21" s="65"/>
      <c r="D21" s="65"/>
      <c r="E21" s="65"/>
      <c r="F21" s="65"/>
      <c r="G21" s="66"/>
      <c r="H21" s="65"/>
      <c r="I21" s="66"/>
      <c r="J21" s="67"/>
      <c r="K21" s="68"/>
      <c r="L21" s="69"/>
      <c r="M21" s="70"/>
      <c r="N21" s="62"/>
    </row>
    <row r="22" spans="1:14" ht="24.75" customHeight="1">
      <c r="A22" s="63">
        <v>21</v>
      </c>
      <c r="B22" s="64">
        <f>'基本資料'!F25</f>
        <v>0</v>
      </c>
      <c r="C22" s="65"/>
      <c r="D22" s="65"/>
      <c r="E22" s="65"/>
      <c r="F22" s="65"/>
      <c r="G22" s="66"/>
      <c r="H22" s="65"/>
      <c r="I22" s="66"/>
      <c r="J22" s="67"/>
      <c r="K22" s="68"/>
      <c r="L22" s="69"/>
      <c r="M22" s="70"/>
      <c r="N22" s="62"/>
    </row>
    <row r="23" spans="1:14" ht="24.75" customHeight="1">
      <c r="A23" s="63">
        <v>22</v>
      </c>
      <c r="B23" s="64">
        <f>'基本資料'!F26</f>
        <v>0</v>
      </c>
      <c r="C23" s="65"/>
      <c r="D23" s="65"/>
      <c r="E23" s="65"/>
      <c r="F23" s="65"/>
      <c r="G23" s="66"/>
      <c r="H23" s="65"/>
      <c r="I23" s="66"/>
      <c r="J23" s="67"/>
      <c r="K23" s="68"/>
      <c r="L23" s="69"/>
      <c r="M23" s="70"/>
      <c r="N23" s="62"/>
    </row>
    <row r="24" spans="1:14" ht="24.75" customHeight="1">
      <c r="A24" s="63">
        <v>23</v>
      </c>
      <c r="B24" s="64">
        <f>'基本資料'!F27</f>
        <v>0</v>
      </c>
      <c r="C24" s="65"/>
      <c r="D24" s="65"/>
      <c r="E24" s="65"/>
      <c r="F24" s="65"/>
      <c r="G24" s="66"/>
      <c r="H24" s="65"/>
      <c r="I24" s="66"/>
      <c r="J24" s="67"/>
      <c r="K24" s="68"/>
      <c r="L24" s="69"/>
      <c r="M24" s="70"/>
      <c r="N24" s="62"/>
    </row>
    <row r="25" spans="1:14" ht="24.75" customHeight="1">
      <c r="A25" s="63">
        <v>24</v>
      </c>
      <c r="B25" s="64">
        <f>'基本資料'!F28</f>
        <v>0</v>
      </c>
      <c r="C25" s="65"/>
      <c r="D25" s="65"/>
      <c r="E25" s="65"/>
      <c r="F25" s="65"/>
      <c r="G25" s="66"/>
      <c r="H25" s="65"/>
      <c r="I25" s="66"/>
      <c r="J25" s="67"/>
      <c r="K25" s="68"/>
      <c r="L25" s="69"/>
      <c r="M25" s="70"/>
      <c r="N25" s="62"/>
    </row>
    <row r="26" spans="1:14" ht="24.75" customHeight="1">
      <c r="A26" s="63">
        <v>25</v>
      </c>
      <c r="B26" s="64">
        <f>'基本資料'!F29</f>
        <v>0</v>
      </c>
      <c r="C26" s="65"/>
      <c r="D26" s="65"/>
      <c r="E26" s="65"/>
      <c r="F26" s="65"/>
      <c r="G26" s="66"/>
      <c r="H26" s="65"/>
      <c r="I26" s="66"/>
      <c r="J26" s="67"/>
      <c r="K26" s="68"/>
      <c r="L26" s="69"/>
      <c r="M26" s="70"/>
      <c r="N26" s="62"/>
    </row>
    <row r="27" spans="1:14" ht="24.75" customHeight="1">
      <c r="A27" s="63">
        <v>26</v>
      </c>
      <c r="B27" s="64">
        <f>'基本資料'!F30</f>
        <v>0</v>
      </c>
      <c r="C27" s="65"/>
      <c r="D27" s="65"/>
      <c r="E27" s="65"/>
      <c r="F27" s="65"/>
      <c r="G27" s="66"/>
      <c r="H27" s="65"/>
      <c r="I27" s="66"/>
      <c r="J27" s="67"/>
      <c r="K27" s="68"/>
      <c r="L27" s="69"/>
      <c r="M27" s="70"/>
      <c r="N27" s="62"/>
    </row>
    <row r="28" spans="1:14" ht="24.75" customHeight="1">
      <c r="A28" s="63">
        <v>27</v>
      </c>
      <c r="B28" s="64">
        <f>'基本資料'!F31</f>
        <v>0</v>
      </c>
      <c r="C28" s="65"/>
      <c r="D28" s="65"/>
      <c r="E28" s="65"/>
      <c r="F28" s="65"/>
      <c r="G28" s="66"/>
      <c r="H28" s="65"/>
      <c r="I28" s="66"/>
      <c r="J28" s="67"/>
      <c r="K28" s="68"/>
      <c r="L28" s="69"/>
      <c r="M28" s="70"/>
      <c r="N28" s="62"/>
    </row>
    <row r="29" spans="1:14" ht="24.75" customHeight="1">
      <c r="A29" s="63">
        <v>28</v>
      </c>
      <c r="B29" s="64">
        <f>'基本資料'!F32</f>
        <v>0</v>
      </c>
      <c r="C29" s="65"/>
      <c r="D29" s="65"/>
      <c r="E29" s="65"/>
      <c r="F29" s="65"/>
      <c r="G29" s="66"/>
      <c r="H29" s="65"/>
      <c r="I29" s="66"/>
      <c r="J29" s="67"/>
      <c r="K29" s="68"/>
      <c r="L29" s="69"/>
      <c r="M29" s="70"/>
      <c r="N29" s="62"/>
    </row>
    <row r="30" spans="1:14" ht="24.75" customHeight="1">
      <c r="A30" s="63">
        <v>29</v>
      </c>
      <c r="B30" s="64">
        <f>'基本資料'!F33</f>
        <v>0</v>
      </c>
      <c r="C30" s="65"/>
      <c r="D30" s="65"/>
      <c r="E30" s="65"/>
      <c r="F30" s="65"/>
      <c r="G30" s="66"/>
      <c r="H30" s="65"/>
      <c r="I30" s="66"/>
      <c r="J30" s="67"/>
      <c r="K30" s="68"/>
      <c r="L30" s="69"/>
      <c r="M30" s="70"/>
      <c r="N30" s="62"/>
    </row>
    <row r="31" spans="1:14" ht="24.75" customHeight="1">
      <c r="A31" s="73">
        <v>30</v>
      </c>
      <c r="B31" s="64">
        <f>'基本資料'!F34</f>
        <v>0</v>
      </c>
      <c r="C31" s="74"/>
      <c r="D31" s="75"/>
      <c r="E31" s="75"/>
      <c r="F31" s="74"/>
      <c r="G31" s="74"/>
      <c r="H31" s="75"/>
      <c r="I31" s="74"/>
      <c r="J31" s="76"/>
      <c r="K31" s="77"/>
      <c r="M31" s="70"/>
      <c r="N31" s="62"/>
    </row>
    <row r="32" spans="1:11" ht="27.75">
      <c r="A32" s="63">
        <v>31</v>
      </c>
      <c r="B32" s="64">
        <f>'基本資料'!F35</f>
        <v>0</v>
      </c>
      <c r="C32" s="66"/>
      <c r="D32" s="65"/>
      <c r="E32" s="65"/>
      <c r="F32" s="65"/>
      <c r="G32" s="66"/>
      <c r="H32" s="65"/>
      <c r="I32" s="66"/>
      <c r="J32" s="65"/>
      <c r="K32" s="78"/>
    </row>
    <row r="33" spans="1:11" ht="28.5" thickBot="1">
      <c r="A33" s="79">
        <v>32</v>
      </c>
      <c r="B33" s="86">
        <f>'基本資料'!F36</f>
        <v>0</v>
      </c>
      <c r="C33" s="80"/>
      <c r="D33" s="81"/>
      <c r="E33" s="81"/>
      <c r="F33" s="81"/>
      <c r="G33" s="80"/>
      <c r="H33" s="81"/>
      <c r="I33" s="80"/>
      <c r="J33" s="81"/>
      <c r="K33" s="82"/>
    </row>
  </sheetData>
  <printOptions/>
  <pageMargins left="0.5905511811023623" right="0.15748031496062992" top="0.5905511811023623" bottom="0" header="0.3937007874015748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訓導處b</dc:creator>
  <cp:keywords/>
  <dc:description/>
  <cp:lastModifiedBy>Class</cp:lastModifiedBy>
  <cp:lastPrinted>2013-01-18T04:13:08Z</cp:lastPrinted>
  <dcterms:created xsi:type="dcterms:W3CDTF">2002-10-15T04:17:07Z</dcterms:created>
  <dcterms:modified xsi:type="dcterms:W3CDTF">2017-10-27T00:28:18Z</dcterms:modified>
  <cp:category/>
  <cp:version/>
  <cp:contentType/>
  <cp:contentStatus/>
</cp:coreProperties>
</file>