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7500" windowHeight="4725" tabRatio="739" activeTab="0"/>
  </bookViews>
  <sheets>
    <sheet name="基本資料" sheetId="1" r:id="rId1"/>
    <sheet name="學力檢核成績" sheetId="2" r:id="rId2"/>
    <sheet name="學力檢核成績條" sheetId="3" r:id="rId3"/>
  </sheets>
  <definedNames>
    <definedName name="_xlnm.Print_Area" localSheetId="1">'學力檢核成績'!$A$1:$L$49</definedName>
  </definedNames>
  <calcPr fullCalcOnLoad="1"/>
</workbook>
</file>

<file path=xl/sharedStrings.xml><?xml version="1.0" encoding="utf-8"?>
<sst xmlns="http://schemas.openxmlformats.org/spreadsheetml/2006/main" count="140" uniqueCount="44">
  <si>
    <t>教務主任</t>
  </si>
  <si>
    <t>教學組長</t>
  </si>
  <si>
    <t>洪一文</t>
  </si>
  <si>
    <t>座號</t>
  </si>
  <si>
    <t>姓名</t>
  </si>
  <si>
    <t>班　　級</t>
  </si>
  <si>
    <t>校　　長</t>
  </si>
  <si>
    <t>導　　師</t>
  </si>
  <si>
    <t>座號</t>
  </si>
  <si>
    <t>姓名</t>
  </si>
  <si>
    <t>總分</t>
  </si>
  <si>
    <t>平均</t>
  </si>
  <si>
    <t>名次</t>
  </si>
  <si>
    <t>總　分</t>
  </si>
  <si>
    <t>平　均</t>
  </si>
  <si>
    <t>教　學組　長</t>
  </si>
  <si>
    <t>全班平均</t>
  </si>
  <si>
    <t>家長簽名</t>
  </si>
  <si>
    <t>國語</t>
  </si>
  <si>
    <t>數學</t>
  </si>
  <si>
    <t>許家榮</t>
  </si>
  <si>
    <t>80分~89分人數</t>
  </si>
  <si>
    <t>70分~79分人數</t>
  </si>
  <si>
    <t>60分~69分人數</t>
  </si>
  <si>
    <t>59分以下人數</t>
  </si>
  <si>
    <t>導　師</t>
  </si>
  <si>
    <t>教　務主　任</t>
  </si>
  <si>
    <t>校　長</t>
  </si>
  <si>
    <t>權重</t>
  </si>
  <si>
    <t>李東泰</t>
  </si>
  <si>
    <t>???</t>
  </si>
  <si>
    <t>花蓮縣玉里鎮中城國民小學106學年度第2學期</t>
  </si>
  <si>
    <t>4.使用上有任何問題、或需修改程式，請找家榮協助。</t>
  </si>
  <si>
    <t xml:space="preserve">   座號列。</t>
  </si>
  <si>
    <t>3.請依據貴班的學生數，在『學力檢核成績』工作表裡，刪除多餘的</t>
  </si>
  <si>
    <t>使用說明：</t>
  </si>
  <si>
    <t xml:space="preserve">    等因素致使某座號空缺時，請將該座號的姓名保持空白。</t>
  </si>
  <si>
    <t>2.輸入『基本資料』工作表的資料，會自動連結至其它工作表。</t>
  </si>
  <si>
    <r>
      <t>1.『基本資料』工作表裡，只有</t>
    </r>
    <r>
      <rPr>
        <sz val="12"/>
        <color indexed="10"/>
        <rFont val="新細明體"/>
        <family val="1"/>
      </rPr>
      <t>黃色格子</t>
    </r>
    <r>
      <rPr>
        <sz val="12"/>
        <rFont val="新細明體"/>
        <family val="1"/>
      </rPr>
      <t>可以進行輸入。若因轉出</t>
    </r>
  </si>
  <si>
    <t>?年?班</t>
  </si>
  <si>
    <t>英語</t>
  </si>
  <si>
    <t>基本學力檢核成績一覽表</t>
  </si>
  <si>
    <t>基本學力檢核</t>
  </si>
  <si>
    <t>90分~100分人數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</si>
</sst>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_ "/>
    <numFmt numFmtId="187" formatCode="0.0000_ "/>
    <numFmt numFmtId="188" formatCode="0.000_ "/>
    <numFmt numFmtId="189" formatCode="0_ "/>
    <numFmt numFmtId="190" formatCode="0;_㠀"/>
  </numFmts>
  <fonts count="15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u val="single"/>
      <sz val="18"/>
      <name val="標楷體"/>
      <family val="4"/>
    </font>
    <font>
      <sz val="14"/>
      <name val="標楷體"/>
      <family val="4"/>
    </font>
    <font>
      <u val="single"/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sz val="12"/>
      <name val="標楷體"/>
      <family val="4"/>
    </font>
    <font>
      <sz val="14"/>
      <name val="Times New Roman"/>
      <family val="1"/>
    </font>
    <font>
      <sz val="12"/>
      <color indexed="9"/>
      <name val="新細明體"/>
      <family val="1"/>
    </font>
    <font>
      <sz val="12"/>
      <color indexed="10"/>
      <name val="新細明體"/>
      <family val="1"/>
    </font>
    <font>
      <sz val="10"/>
      <name val="標楷體"/>
      <family val="4"/>
    </font>
    <font>
      <sz val="1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9" fillId="0" borderId="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176" fontId="0" fillId="0" borderId="0" xfId="0" applyNumberFormat="1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9" fillId="0" borderId="9" xfId="0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176" fontId="0" fillId="0" borderId="9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wrapText="1"/>
      <protection/>
    </xf>
    <xf numFmtId="0" fontId="9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9" xfId="0" applyBorder="1" applyAlignment="1">
      <alignment/>
    </xf>
    <xf numFmtId="0" fontId="0" fillId="0" borderId="4" xfId="0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1" fillId="0" borderId="0" xfId="0" applyFont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/>
    </xf>
    <xf numFmtId="176" fontId="0" fillId="0" borderId="0" xfId="0" applyNumberFormat="1" applyBorder="1" applyAlignment="1">
      <alignment horizontal="center"/>
    </xf>
    <xf numFmtId="18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 applyProtection="1">
      <alignment horizontal="center"/>
      <protection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0" fillId="0" borderId="18" xfId="0" applyFill="1" applyBorder="1" applyAlignment="1" applyProtection="1">
      <alignment horizontal="center"/>
      <protection/>
    </xf>
    <xf numFmtId="0" fontId="8" fillId="0" borderId="19" xfId="0" applyFont="1" applyBorder="1" applyAlignment="1">
      <alignment horizontal="center"/>
    </xf>
    <xf numFmtId="0" fontId="0" fillId="0" borderId="19" xfId="0" applyFill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/>
    </xf>
    <xf numFmtId="0" fontId="9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Alignment="1" applyProtection="1">
      <alignment wrapText="1"/>
      <protection/>
    </xf>
    <xf numFmtId="0" fontId="0" fillId="0" borderId="8" xfId="0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12" fillId="0" borderId="16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0" xfId="0" applyFont="1" applyBorder="1" applyAlignment="1">
      <alignment/>
    </xf>
    <xf numFmtId="0" fontId="0" fillId="0" borderId="21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8" fillId="0" borderId="23" xfId="0" applyFont="1" applyBorder="1" applyAlignment="1">
      <alignment/>
    </xf>
    <xf numFmtId="0" fontId="0" fillId="0" borderId="19" xfId="0" applyBorder="1" applyAlignment="1">
      <alignment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7"/>
  <sheetViews>
    <sheetView tabSelected="1" workbookViewId="0" topLeftCell="A1">
      <selection activeCell="C4" sqref="C4"/>
    </sheetView>
  </sheetViews>
  <sheetFormatPr defaultColWidth="9.00390625" defaultRowHeight="16.5"/>
  <cols>
    <col min="1" max="1" width="3.50390625" style="0" customWidth="1"/>
    <col min="2" max="2" width="11.00390625" style="1" customWidth="1"/>
    <col min="3" max="3" width="12.00390625" style="1" customWidth="1"/>
    <col min="4" max="4" width="3.625" style="0" customWidth="1"/>
    <col min="5" max="5" width="7.625" style="0" customWidth="1"/>
    <col min="6" max="6" width="12.125" style="0" customWidth="1"/>
    <col min="7" max="7" width="3.50390625" style="0" customWidth="1"/>
  </cols>
  <sheetData>
    <row r="1" ht="17.25" thickBot="1"/>
    <row r="2" spans="2:14" ht="17.25" thickBot="1">
      <c r="B2" s="53" t="s">
        <v>31</v>
      </c>
      <c r="C2" s="54"/>
      <c r="D2" s="54"/>
      <c r="E2" s="54"/>
      <c r="F2" s="55"/>
      <c r="H2" s="83" t="s">
        <v>35</v>
      </c>
      <c r="I2" s="84"/>
      <c r="J2" s="84"/>
      <c r="K2" s="84"/>
      <c r="L2" s="84"/>
      <c r="M2" s="84"/>
      <c r="N2" s="44"/>
    </row>
    <row r="3" spans="8:14" ht="17.25" thickBot="1">
      <c r="H3" s="56" t="s">
        <v>38</v>
      </c>
      <c r="I3" s="57"/>
      <c r="J3" s="57"/>
      <c r="K3" s="57"/>
      <c r="L3" s="57"/>
      <c r="M3" s="57"/>
      <c r="N3" s="82"/>
    </row>
    <row r="4" spans="2:14" ht="16.5">
      <c r="B4" s="5" t="s">
        <v>5</v>
      </c>
      <c r="C4" s="8" t="s">
        <v>39</v>
      </c>
      <c r="E4" s="5" t="s">
        <v>3</v>
      </c>
      <c r="F4" s="4" t="s">
        <v>4</v>
      </c>
      <c r="H4" s="70" t="s">
        <v>36</v>
      </c>
      <c r="I4" s="71"/>
      <c r="J4" s="71"/>
      <c r="K4" s="71"/>
      <c r="L4" s="71"/>
      <c r="M4" s="71"/>
      <c r="N4" s="72"/>
    </row>
    <row r="5" spans="2:14" ht="16.5">
      <c r="B5" s="6" t="s">
        <v>6</v>
      </c>
      <c r="C5" s="9" t="s">
        <v>29</v>
      </c>
      <c r="E5" s="2">
        <v>1</v>
      </c>
      <c r="F5" s="9"/>
      <c r="H5" s="56"/>
      <c r="I5" s="57"/>
      <c r="J5" s="57"/>
      <c r="K5" s="57"/>
      <c r="L5" s="57"/>
      <c r="M5" s="57"/>
      <c r="N5" s="82"/>
    </row>
    <row r="6" spans="2:14" ht="16.5">
      <c r="B6" s="6" t="s">
        <v>0</v>
      </c>
      <c r="C6" s="9" t="s">
        <v>20</v>
      </c>
      <c r="E6" s="2">
        <v>2</v>
      </c>
      <c r="F6" s="9"/>
      <c r="H6" s="56" t="s">
        <v>37</v>
      </c>
      <c r="I6" s="57"/>
      <c r="J6" s="57"/>
      <c r="K6" s="57"/>
      <c r="L6" s="57"/>
      <c r="M6" s="57"/>
      <c r="N6" s="82"/>
    </row>
    <row r="7" spans="2:14" ht="16.5">
      <c r="B7" s="6" t="s">
        <v>1</v>
      </c>
      <c r="C7" s="9" t="s">
        <v>2</v>
      </c>
      <c r="E7" s="2">
        <v>3</v>
      </c>
      <c r="F7" s="11"/>
      <c r="H7" s="56"/>
      <c r="I7" s="57"/>
      <c r="J7" s="57"/>
      <c r="K7" s="57"/>
      <c r="L7" s="57"/>
      <c r="M7" s="57"/>
      <c r="N7" s="82"/>
    </row>
    <row r="8" spans="2:14" ht="17.25" thickBot="1">
      <c r="B8" s="7" t="s">
        <v>7</v>
      </c>
      <c r="C8" s="10" t="s">
        <v>30</v>
      </c>
      <c r="E8" s="2">
        <v>4</v>
      </c>
      <c r="F8" s="9"/>
      <c r="H8" s="73" t="s">
        <v>34</v>
      </c>
      <c r="I8" s="74"/>
      <c r="J8" s="74"/>
      <c r="K8" s="74"/>
      <c r="L8" s="74"/>
      <c r="M8" s="74"/>
      <c r="N8" s="75"/>
    </row>
    <row r="9" spans="5:14" ht="17.25" thickBot="1">
      <c r="E9" s="2">
        <v>5</v>
      </c>
      <c r="F9" s="9"/>
      <c r="H9" s="73" t="s">
        <v>33</v>
      </c>
      <c r="I9" s="74"/>
      <c r="J9" s="74"/>
      <c r="K9" s="74"/>
      <c r="L9" s="74"/>
      <c r="M9" s="74"/>
      <c r="N9" s="75"/>
    </row>
    <row r="10" spans="2:14" ht="16.5">
      <c r="B10" s="38"/>
      <c r="C10" s="39" t="s">
        <v>28</v>
      </c>
      <c r="E10" s="2">
        <v>6</v>
      </c>
      <c r="F10" s="9"/>
      <c r="H10" s="79"/>
      <c r="I10" s="80"/>
      <c r="J10" s="80"/>
      <c r="K10" s="80"/>
      <c r="L10" s="80"/>
      <c r="M10" s="80"/>
      <c r="N10" s="81"/>
    </row>
    <row r="11" spans="2:14" ht="17.25" thickBot="1">
      <c r="B11" s="6" t="s">
        <v>18</v>
      </c>
      <c r="C11" s="47">
        <v>1</v>
      </c>
      <c r="E11" s="2">
        <v>7</v>
      </c>
      <c r="F11" s="9"/>
      <c r="H11" s="76" t="s">
        <v>32</v>
      </c>
      <c r="I11" s="77"/>
      <c r="J11" s="77"/>
      <c r="K11" s="77"/>
      <c r="L11" s="77"/>
      <c r="M11" s="77"/>
      <c r="N11" s="78"/>
    </row>
    <row r="12" spans="2:14" ht="16.5">
      <c r="B12" s="6" t="s">
        <v>19</v>
      </c>
      <c r="C12" s="47">
        <v>1</v>
      </c>
      <c r="E12" s="2">
        <v>8</v>
      </c>
      <c r="F12" s="9"/>
      <c r="H12" s="68"/>
      <c r="I12" s="68"/>
      <c r="J12" s="68"/>
      <c r="K12" s="68"/>
      <c r="L12" s="68"/>
      <c r="M12" s="68"/>
      <c r="N12" s="68"/>
    </row>
    <row r="13" spans="2:14" ht="17.25" thickBot="1">
      <c r="B13" s="58" t="s">
        <v>40</v>
      </c>
      <c r="C13" s="59">
        <v>1</v>
      </c>
      <c r="E13" s="2">
        <v>9</v>
      </c>
      <c r="F13" s="9"/>
      <c r="H13" s="51"/>
      <c r="I13" s="51"/>
      <c r="J13" s="51"/>
      <c r="K13" s="51"/>
      <c r="L13" s="51"/>
      <c r="M13" s="51"/>
      <c r="N13" s="51"/>
    </row>
    <row r="14" spans="2:14" ht="16.5">
      <c r="B14" s="60"/>
      <c r="C14" s="61"/>
      <c r="E14" s="2">
        <v>10</v>
      </c>
      <c r="F14" s="9"/>
      <c r="H14" s="43"/>
      <c r="I14" s="43"/>
      <c r="J14" s="43"/>
      <c r="K14" s="43"/>
      <c r="L14" s="43"/>
      <c r="M14" s="43"/>
      <c r="N14" s="43"/>
    </row>
    <row r="15" spans="2:14" ht="16.5">
      <c r="B15" s="62"/>
      <c r="C15" s="63"/>
      <c r="E15" s="2">
        <v>11</v>
      </c>
      <c r="F15" s="9"/>
      <c r="H15" s="50"/>
      <c r="I15" s="50"/>
      <c r="J15" s="50"/>
      <c r="K15" s="50"/>
      <c r="L15" s="50"/>
      <c r="M15" s="50"/>
      <c r="N15" s="50"/>
    </row>
    <row r="16" spans="5:14" ht="16.5">
      <c r="E16" s="2">
        <v>12</v>
      </c>
      <c r="F16" s="9"/>
      <c r="H16" s="51"/>
      <c r="I16" s="51"/>
      <c r="J16" s="51"/>
      <c r="K16" s="51"/>
      <c r="L16" s="51"/>
      <c r="M16" s="51"/>
      <c r="N16" s="51"/>
    </row>
    <row r="17" spans="5:14" ht="16.5">
      <c r="E17" s="2">
        <v>13</v>
      </c>
      <c r="F17" s="9"/>
      <c r="H17" s="50"/>
      <c r="I17" s="50"/>
      <c r="J17" s="50"/>
      <c r="K17" s="50"/>
      <c r="L17" s="50"/>
      <c r="M17" s="50"/>
      <c r="N17" s="50"/>
    </row>
    <row r="18" spans="5:14" ht="16.5">
      <c r="E18" s="2">
        <v>14</v>
      </c>
      <c r="F18" s="9"/>
      <c r="H18" s="43"/>
      <c r="I18" s="43"/>
      <c r="J18" s="43"/>
      <c r="K18" s="43"/>
      <c r="L18" s="43"/>
      <c r="M18" s="43"/>
      <c r="N18" s="43"/>
    </row>
    <row r="19" spans="5:14" ht="16.5">
      <c r="E19" s="2">
        <v>15</v>
      </c>
      <c r="F19" s="9"/>
      <c r="H19" s="43"/>
      <c r="I19" s="43"/>
      <c r="J19" s="43"/>
      <c r="K19" s="43"/>
      <c r="L19" s="43"/>
      <c r="M19" s="43"/>
      <c r="N19" s="43"/>
    </row>
    <row r="20" spans="5:14" ht="16.5">
      <c r="E20" s="2">
        <v>16</v>
      </c>
      <c r="F20" s="9"/>
      <c r="H20" s="43"/>
      <c r="I20" s="43"/>
      <c r="J20" s="43"/>
      <c r="K20" s="43"/>
      <c r="L20" s="43"/>
      <c r="M20" s="43"/>
      <c r="N20" s="43"/>
    </row>
    <row r="21" spans="5:14" ht="16.5">
      <c r="E21" s="2">
        <v>17</v>
      </c>
      <c r="F21" s="9"/>
      <c r="H21" s="50"/>
      <c r="I21" s="50"/>
      <c r="J21" s="50"/>
      <c r="K21" s="50"/>
      <c r="L21" s="50"/>
      <c r="M21" s="50"/>
      <c r="N21" s="50"/>
    </row>
    <row r="22" spans="5:14" ht="16.5">
      <c r="E22" s="2">
        <v>18</v>
      </c>
      <c r="F22" s="9"/>
      <c r="H22" s="43"/>
      <c r="I22" s="43"/>
      <c r="J22" s="43"/>
      <c r="K22" s="43"/>
      <c r="L22" s="43"/>
      <c r="M22" s="43"/>
      <c r="N22" s="43"/>
    </row>
    <row r="23" spans="5:14" ht="16.5">
      <c r="E23" s="2">
        <v>19</v>
      </c>
      <c r="F23" s="9"/>
      <c r="H23" s="43"/>
      <c r="I23" s="43"/>
      <c r="J23" s="43"/>
      <c r="K23" s="43"/>
      <c r="L23" s="43"/>
      <c r="M23" s="43"/>
      <c r="N23" s="43"/>
    </row>
    <row r="24" spans="5:14" ht="16.5">
      <c r="E24" s="2">
        <v>20</v>
      </c>
      <c r="F24" s="9"/>
      <c r="H24" s="50"/>
      <c r="I24" s="50"/>
      <c r="J24" s="50"/>
      <c r="K24" s="50"/>
      <c r="L24" s="50"/>
      <c r="M24" s="50"/>
      <c r="N24" s="50"/>
    </row>
    <row r="25" spans="5:14" ht="16.5">
      <c r="E25" s="2">
        <v>21</v>
      </c>
      <c r="F25" s="9"/>
      <c r="H25" s="69"/>
      <c r="I25" s="69"/>
      <c r="J25" s="69"/>
      <c r="K25" s="69"/>
      <c r="L25" s="69"/>
      <c r="M25" s="69"/>
      <c r="N25" s="69"/>
    </row>
    <row r="26" spans="5:14" ht="16.5">
      <c r="E26" s="2">
        <v>22</v>
      </c>
      <c r="F26" s="9"/>
      <c r="H26" s="43"/>
      <c r="I26" s="43"/>
      <c r="J26" s="43"/>
      <c r="K26" s="43"/>
      <c r="L26" s="43"/>
      <c r="M26" s="43"/>
      <c r="N26" s="43"/>
    </row>
    <row r="27" spans="5:14" ht="16.5">
      <c r="E27" s="2">
        <v>23</v>
      </c>
      <c r="F27" s="9"/>
      <c r="H27" s="43"/>
      <c r="I27" s="43"/>
      <c r="J27" s="43"/>
      <c r="K27" s="43"/>
      <c r="L27" s="43"/>
      <c r="M27" s="43"/>
      <c r="N27" s="43"/>
    </row>
    <row r="28" spans="5:14" ht="16.5">
      <c r="E28" s="2">
        <v>24</v>
      </c>
      <c r="F28" s="9"/>
      <c r="H28" s="42"/>
      <c r="I28" s="42"/>
      <c r="J28" s="42"/>
      <c r="K28" s="42"/>
      <c r="L28" s="42"/>
      <c r="M28" s="42"/>
      <c r="N28" s="42"/>
    </row>
    <row r="29" spans="5:14" ht="16.5">
      <c r="E29" s="2">
        <v>25</v>
      </c>
      <c r="F29" s="9"/>
      <c r="H29" s="42"/>
      <c r="I29" s="42"/>
      <c r="J29" s="42"/>
      <c r="K29" s="42"/>
      <c r="L29" s="42"/>
      <c r="M29" s="42"/>
      <c r="N29" s="42"/>
    </row>
    <row r="30" spans="5:6" ht="16.5">
      <c r="E30" s="2">
        <v>26</v>
      </c>
      <c r="F30" s="9"/>
    </row>
    <row r="31" spans="5:6" ht="16.5">
      <c r="E31" s="2">
        <v>27</v>
      </c>
      <c r="F31" s="9"/>
    </row>
    <row r="32" spans="5:6" ht="16.5">
      <c r="E32" s="2">
        <v>28</v>
      </c>
      <c r="F32" s="9"/>
    </row>
    <row r="33" spans="5:6" ht="16.5">
      <c r="E33" s="2">
        <v>29</v>
      </c>
      <c r="F33" s="11"/>
    </row>
    <row r="34" spans="5:6" ht="16.5">
      <c r="E34" s="2">
        <v>30</v>
      </c>
      <c r="F34" s="45"/>
    </row>
    <row r="35" spans="5:6" ht="16.5">
      <c r="E35" s="2">
        <v>31</v>
      </c>
      <c r="F35" s="45"/>
    </row>
    <row r="36" spans="5:6" ht="16.5">
      <c r="E36" s="2">
        <v>32</v>
      </c>
      <c r="F36" s="45"/>
    </row>
    <row r="37" spans="5:6" ht="17.25" thickBot="1">
      <c r="E37" s="3">
        <v>33</v>
      </c>
      <c r="F37" s="46"/>
    </row>
  </sheetData>
  <sheetProtection sheet="1" objects="1" scenarios="1" selectLockedCells="1"/>
  <mergeCells count="11">
    <mergeCell ref="B2:F2"/>
    <mergeCell ref="H3:N3"/>
    <mergeCell ref="H5:N5"/>
    <mergeCell ref="H7:N7"/>
    <mergeCell ref="H2:M2"/>
    <mergeCell ref="H6:N6"/>
    <mergeCell ref="H4:N4"/>
    <mergeCell ref="H9:N9"/>
    <mergeCell ref="H11:N11"/>
    <mergeCell ref="H8:N8"/>
    <mergeCell ref="H10:N10"/>
  </mergeCells>
  <printOptions/>
  <pageMargins left="0" right="0" top="0" bottom="0" header="0" footer="0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C7" sqref="C7"/>
    </sheetView>
  </sheetViews>
  <sheetFormatPr defaultColWidth="9.00390625" defaultRowHeight="16.5"/>
  <cols>
    <col min="1" max="1" width="6.125" style="14" customWidth="1"/>
    <col min="2" max="2" width="8.625" style="14" customWidth="1"/>
    <col min="3" max="5" width="7.625" style="14" customWidth="1"/>
    <col min="6" max="7" width="0.875" style="14" customWidth="1"/>
    <col min="8" max="9" width="7.625" style="14" customWidth="1"/>
    <col min="10" max="10" width="7.625" style="16" customWidth="1"/>
    <col min="11" max="11" width="7.625" style="14" customWidth="1"/>
    <col min="12" max="12" width="8.625" style="14" customWidth="1"/>
    <col min="13" max="16384" width="9.00390625" style="14" customWidth="1"/>
  </cols>
  <sheetData>
    <row r="1" spans="1:12" ht="25.5">
      <c r="A1" s="88" t="str">
        <f>'基本資料'!B2</f>
        <v>花蓮縣玉里鎮中城國民小學106學年度第2學期</v>
      </c>
      <c r="B1" s="88"/>
      <c r="C1" s="88"/>
      <c r="D1" s="88"/>
      <c r="E1" s="88"/>
      <c r="F1" s="88"/>
      <c r="G1" s="88"/>
      <c r="H1" s="88"/>
      <c r="I1" s="88"/>
      <c r="J1" s="88"/>
      <c r="K1" s="89"/>
      <c r="L1" s="89"/>
    </row>
    <row r="2" spans="1:9" ht="15.75" customHeight="1">
      <c r="A2" s="15"/>
      <c r="B2" s="15"/>
      <c r="C2" s="15"/>
      <c r="D2" s="15"/>
      <c r="E2" s="15"/>
      <c r="F2" s="15"/>
      <c r="G2" s="15"/>
      <c r="H2" s="15"/>
      <c r="I2" s="15"/>
    </row>
    <row r="3" spans="1:10" ht="15.75" customHeight="1">
      <c r="A3" s="87" t="str">
        <f>'基本資料'!C4</f>
        <v>?年?班</v>
      </c>
      <c r="B3" s="87"/>
      <c r="C3" s="87" t="s">
        <v>41</v>
      </c>
      <c r="D3" s="87"/>
      <c r="E3" s="87"/>
      <c r="F3" s="87"/>
      <c r="G3" s="87"/>
      <c r="H3" s="87"/>
      <c r="I3" s="89"/>
      <c r="J3" s="89"/>
    </row>
    <row r="4" spans="3:10" ht="15.75" customHeight="1">
      <c r="C4" s="40">
        <f>'基本資料'!C11</f>
        <v>1</v>
      </c>
      <c r="D4" s="40">
        <f>'基本資料'!C12</f>
        <v>1</v>
      </c>
      <c r="E4" s="40">
        <f>'基本資料'!C13</f>
        <v>1</v>
      </c>
      <c r="F4" s="40">
        <f>'基本資料'!C14</f>
        <v>0</v>
      </c>
      <c r="G4" s="40">
        <f>'基本資料'!C15</f>
        <v>0</v>
      </c>
      <c r="H4" s="40"/>
      <c r="I4" s="40">
        <f>C4+D4+E4+F4+G4</f>
        <v>3</v>
      </c>
      <c r="J4" s="17"/>
    </row>
    <row r="5" spans="1:12" ht="15.75" customHeight="1" thickBot="1">
      <c r="A5" s="18" t="s">
        <v>8</v>
      </c>
      <c r="B5" s="18" t="s">
        <v>9</v>
      </c>
      <c r="C5" s="18" t="str">
        <f>'基本資料'!B11</f>
        <v>國語</v>
      </c>
      <c r="D5" s="18" t="str">
        <f>'基本資料'!B12</f>
        <v>數學</v>
      </c>
      <c r="E5" s="18" t="str">
        <f>'基本資料'!B13</f>
        <v>英語</v>
      </c>
      <c r="F5" s="18"/>
      <c r="G5" s="18"/>
      <c r="H5" s="18" t="s">
        <v>10</v>
      </c>
      <c r="I5" s="18" t="s">
        <v>11</v>
      </c>
      <c r="J5" s="18" t="s">
        <v>12</v>
      </c>
      <c r="K5" s="18"/>
      <c r="L5" s="18"/>
    </row>
    <row r="6" spans="1:9" ht="15.75" customHeight="1">
      <c r="A6" s="19"/>
      <c r="B6" s="19"/>
      <c r="C6" s="19"/>
      <c r="D6" s="19"/>
      <c r="E6" s="19"/>
      <c r="F6" s="19"/>
      <c r="G6" s="19"/>
      <c r="H6" s="19"/>
      <c r="I6" s="19"/>
    </row>
    <row r="7" spans="1:12" ht="15.75" customHeight="1">
      <c r="A7" s="20">
        <v>1</v>
      </c>
      <c r="B7" s="21">
        <f>'基本資料'!F5</f>
        <v>0</v>
      </c>
      <c r="C7" s="20"/>
      <c r="D7" s="20"/>
      <c r="E7" s="20"/>
      <c r="F7" s="20"/>
      <c r="G7" s="20"/>
      <c r="H7" s="20">
        <f>C7*$C$4+D7*$D$4+E7*$E$4+F7*$F$4+G7*$G$4</f>
        <v>0</v>
      </c>
      <c r="I7" s="22">
        <f>H7/$I$4</f>
        <v>0</v>
      </c>
      <c r="J7" s="20">
        <f>SUMPRODUCT((H$7:H$39&gt;H7)*(1/COUNTIF(H$7:H$39,H$7:H$39)))+1</f>
        <v>1</v>
      </c>
      <c r="K7" s="23"/>
      <c r="L7" s="23"/>
    </row>
    <row r="8" spans="1:12" ht="15.75" customHeight="1">
      <c r="A8" s="20">
        <v>2</v>
      </c>
      <c r="B8" s="21">
        <f>'基本資料'!F6</f>
        <v>0</v>
      </c>
      <c r="C8" s="20"/>
      <c r="D8" s="20"/>
      <c r="E8" s="20"/>
      <c r="F8" s="20"/>
      <c r="G8" s="20"/>
      <c r="H8" s="20">
        <f aca="true" t="shared" si="0" ref="H8:H39">C8*$C$4+D8*$D$4+E8*$E$4+F8*$F$4+G8*$G$4</f>
        <v>0</v>
      </c>
      <c r="I8" s="22">
        <f aca="true" t="shared" si="1" ref="I8:I39">H8/$I$4</f>
        <v>0</v>
      </c>
      <c r="J8" s="20">
        <f aca="true" t="shared" si="2" ref="J8:J39">SUMPRODUCT((H$7:H$39&gt;H8)*(1/COUNTIF(H$7:H$39,H$7:H$39)))+1</f>
        <v>1</v>
      </c>
      <c r="K8" s="23"/>
      <c r="L8" s="23"/>
    </row>
    <row r="9" spans="1:12" ht="15.75" customHeight="1">
      <c r="A9" s="20">
        <v>3</v>
      </c>
      <c r="B9" s="21">
        <f>'基本資料'!F7</f>
        <v>0</v>
      </c>
      <c r="C9" s="20"/>
      <c r="D9" s="20"/>
      <c r="E9" s="20"/>
      <c r="F9" s="20"/>
      <c r="G9" s="20"/>
      <c r="H9" s="20">
        <f t="shared" si="0"/>
        <v>0</v>
      </c>
      <c r="I9" s="22">
        <f t="shared" si="1"/>
        <v>0</v>
      </c>
      <c r="J9" s="20">
        <f t="shared" si="2"/>
        <v>1</v>
      </c>
      <c r="K9" s="24"/>
      <c r="L9" s="23"/>
    </row>
    <row r="10" spans="1:12" ht="15.75" customHeight="1">
      <c r="A10" s="20">
        <v>4</v>
      </c>
      <c r="B10" s="21">
        <f>'基本資料'!F8</f>
        <v>0</v>
      </c>
      <c r="C10" s="20"/>
      <c r="D10" s="20"/>
      <c r="E10" s="20"/>
      <c r="F10" s="20"/>
      <c r="G10" s="20"/>
      <c r="H10" s="20">
        <f t="shared" si="0"/>
        <v>0</v>
      </c>
      <c r="I10" s="22">
        <f t="shared" si="1"/>
        <v>0</v>
      </c>
      <c r="J10" s="20">
        <f t="shared" si="2"/>
        <v>1</v>
      </c>
      <c r="K10" s="23"/>
      <c r="L10" s="23"/>
    </row>
    <row r="11" spans="1:12" ht="15.75" customHeight="1">
      <c r="A11" s="20">
        <v>5</v>
      </c>
      <c r="B11" s="21">
        <f>'基本資料'!F9</f>
        <v>0</v>
      </c>
      <c r="C11" s="20"/>
      <c r="D11" s="20"/>
      <c r="E11" s="20"/>
      <c r="F11" s="20"/>
      <c r="G11" s="20"/>
      <c r="H11" s="20">
        <f t="shared" si="0"/>
        <v>0</v>
      </c>
      <c r="I11" s="22">
        <f t="shared" si="1"/>
        <v>0</v>
      </c>
      <c r="J11" s="20">
        <f t="shared" si="2"/>
        <v>1</v>
      </c>
      <c r="K11" s="23"/>
      <c r="L11" s="23"/>
    </row>
    <row r="12" spans="1:12" ht="15.75" customHeight="1">
      <c r="A12" s="20">
        <v>6</v>
      </c>
      <c r="B12" s="21">
        <f>'基本資料'!F10</f>
        <v>0</v>
      </c>
      <c r="C12" s="20"/>
      <c r="D12" s="20"/>
      <c r="E12" s="20"/>
      <c r="F12" s="20"/>
      <c r="G12" s="20"/>
      <c r="H12" s="20">
        <f t="shared" si="0"/>
        <v>0</v>
      </c>
      <c r="I12" s="22">
        <f t="shared" si="1"/>
        <v>0</v>
      </c>
      <c r="J12" s="20">
        <f t="shared" si="2"/>
        <v>1</v>
      </c>
      <c r="K12" s="23"/>
      <c r="L12" s="23"/>
    </row>
    <row r="13" spans="1:12" ht="15.75" customHeight="1">
      <c r="A13" s="20">
        <v>7</v>
      </c>
      <c r="B13" s="21">
        <f>'基本資料'!F11</f>
        <v>0</v>
      </c>
      <c r="C13" s="20"/>
      <c r="D13" s="20"/>
      <c r="E13" s="20"/>
      <c r="F13" s="20"/>
      <c r="G13" s="20"/>
      <c r="H13" s="20">
        <f t="shared" si="0"/>
        <v>0</v>
      </c>
      <c r="I13" s="22">
        <f t="shared" si="1"/>
        <v>0</v>
      </c>
      <c r="J13" s="20">
        <f t="shared" si="2"/>
        <v>1</v>
      </c>
      <c r="K13" s="23"/>
      <c r="L13" s="23"/>
    </row>
    <row r="14" spans="1:12" ht="15.75" customHeight="1">
      <c r="A14" s="20">
        <v>8</v>
      </c>
      <c r="B14" s="21">
        <f>'基本資料'!F12</f>
        <v>0</v>
      </c>
      <c r="C14" s="20"/>
      <c r="D14" s="20"/>
      <c r="E14" s="20"/>
      <c r="F14" s="20"/>
      <c r="G14" s="20"/>
      <c r="H14" s="20">
        <f t="shared" si="0"/>
        <v>0</v>
      </c>
      <c r="I14" s="22">
        <f t="shared" si="1"/>
        <v>0</v>
      </c>
      <c r="J14" s="20">
        <f t="shared" si="2"/>
        <v>1</v>
      </c>
      <c r="K14" s="23"/>
      <c r="L14" s="23"/>
    </row>
    <row r="15" spans="1:12" ht="15.75" customHeight="1">
      <c r="A15" s="20">
        <v>9</v>
      </c>
      <c r="B15" s="21">
        <f>'基本資料'!F13</f>
        <v>0</v>
      </c>
      <c r="C15" s="20"/>
      <c r="D15" s="20"/>
      <c r="E15" s="20"/>
      <c r="F15" s="20"/>
      <c r="G15" s="20"/>
      <c r="H15" s="20">
        <f t="shared" si="0"/>
        <v>0</v>
      </c>
      <c r="I15" s="22">
        <f t="shared" si="1"/>
        <v>0</v>
      </c>
      <c r="J15" s="20">
        <f t="shared" si="2"/>
        <v>1</v>
      </c>
      <c r="K15" s="23"/>
      <c r="L15" s="23"/>
    </row>
    <row r="16" spans="1:12" ht="15.75" customHeight="1">
      <c r="A16" s="20">
        <v>10</v>
      </c>
      <c r="B16" s="21">
        <f>'基本資料'!F14</f>
        <v>0</v>
      </c>
      <c r="C16" s="20"/>
      <c r="D16" s="20"/>
      <c r="E16" s="20"/>
      <c r="F16" s="20"/>
      <c r="G16" s="20"/>
      <c r="H16" s="20">
        <f t="shared" si="0"/>
        <v>0</v>
      </c>
      <c r="I16" s="22">
        <f t="shared" si="1"/>
        <v>0</v>
      </c>
      <c r="J16" s="20">
        <f t="shared" si="2"/>
        <v>1</v>
      </c>
      <c r="K16" s="23"/>
      <c r="L16" s="23"/>
    </row>
    <row r="17" spans="1:12" ht="15.75" customHeight="1">
      <c r="A17" s="20">
        <v>11</v>
      </c>
      <c r="B17" s="21">
        <f>'基本資料'!F15</f>
        <v>0</v>
      </c>
      <c r="C17" s="20"/>
      <c r="D17" s="20"/>
      <c r="E17" s="20"/>
      <c r="F17" s="20"/>
      <c r="G17" s="20"/>
      <c r="H17" s="20">
        <f t="shared" si="0"/>
        <v>0</v>
      </c>
      <c r="I17" s="22">
        <f t="shared" si="1"/>
        <v>0</v>
      </c>
      <c r="J17" s="20">
        <f t="shared" si="2"/>
        <v>1</v>
      </c>
      <c r="K17" s="23"/>
      <c r="L17" s="23"/>
    </row>
    <row r="18" spans="1:12" ht="15.75" customHeight="1">
      <c r="A18" s="20">
        <v>12</v>
      </c>
      <c r="B18" s="21">
        <f>'基本資料'!F16</f>
        <v>0</v>
      </c>
      <c r="C18" s="20"/>
      <c r="D18" s="20"/>
      <c r="E18" s="20"/>
      <c r="F18" s="20"/>
      <c r="G18" s="20"/>
      <c r="H18" s="20">
        <f t="shared" si="0"/>
        <v>0</v>
      </c>
      <c r="I18" s="22">
        <f t="shared" si="1"/>
        <v>0</v>
      </c>
      <c r="J18" s="20">
        <f t="shared" si="2"/>
        <v>1</v>
      </c>
      <c r="K18" s="23"/>
      <c r="L18" s="23"/>
    </row>
    <row r="19" spans="1:12" ht="15.75" customHeight="1">
      <c r="A19" s="20">
        <v>13</v>
      </c>
      <c r="B19" s="21">
        <f>'基本資料'!F17</f>
        <v>0</v>
      </c>
      <c r="C19" s="20"/>
      <c r="D19" s="20"/>
      <c r="E19" s="20"/>
      <c r="F19" s="20"/>
      <c r="G19" s="20"/>
      <c r="H19" s="20">
        <f t="shared" si="0"/>
        <v>0</v>
      </c>
      <c r="I19" s="22">
        <f t="shared" si="1"/>
        <v>0</v>
      </c>
      <c r="J19" s="20">
        <f t="shared" si="2"/>
        <v>1</v>
      </c>
      <c r="K19" s="23"/>
      <c r="L19" s="23"/>
    </row>
    <row r="20" spans="1:12" ht="15.75" customHeight="1">
      <c r="A20" s="20">
        <v>14</v>
      </c>
      <c r="B20" s="21">
        <f>'基本資料'!F18</f>
        <v>0</v>
      </c>
      <c r="C20" s="20"/>
      <c r="D20" s="20"/>
      <c r="E20" s="20"/>
      <c r="F20" s="20"/>
      <c r="G20" s="20"/>
      <c r="H20" s="20">
        <f t="shared" si="0"/>
        <v>0</v>
      </c>
      <c r="I20" s="22">
        <f t="shared" si="1"/>
        <v>0</v>
      </c>
      <c r="J20" s="20">
        <f t="shared" si="2"/>
        <v>1</v>
      </c>
      <c r="K20" s="23"/>
      <c r="L20" s="23"/>
    </row>
    <row r="21" spans="1:12" ht="15.75" customHeight="1">
      <c r="A21" s="20">
        <v>15</v>
      </c>
      <c r="B21" s="21">
        <f>'基本資料'!F19</f>
        <v>0</v>
      </c>
      <c r="C21" s="20"/>
      <c r="D21" s="20"/>
      <c r="E21" s="20"/>
      <c r="F21" s="20"/>
      <c r="G21" s="20"/>
      <c r="H21" s="20">
        <f t="shared" si="0"/>
        <v>0</v>
      </c>
      <c r="I21" s="22">
        <f t="shared" si="1"/>
        <v>0</v>
      </c>
      <c r="J21" s="20">
        <f t="shared" si="2"/>
        <v>1</v>
      </c>
      <c r="K21" s="23"/>
      <c r="L21" s="23"/>
    </row>
    <row r="22" spans="1:12" ht="15.75" customHeight="1">
      <c r="A22" s="20">
        <v>16</v>
      </c>
      <c r="B22" s="21">
        <f>'基本資料'!F20</f>
        <v>0</v>
      </c>
      <c r="C22" s="20"/>
      <c r="D22" s="20"/>
      <c r="E22" s="20"/>
      <c r="F22" s="20"/>
      <c r="G22" s="20"/>
      <c r="H22" s="20">
        <f t="shared" si="0"/>
        <v>0</v>
      </c>
      <c r="I22" s="22">
        <f t="shared" si="1"/>
        <v>0</v>
      </c>
      <c r="J22" s="20">
        <f t="shared" si="2"/>
        <v>1</v>
      </c>
      <c r="K22" s="23"/>
      <c r="L22" s="23"/>
    </row>
    <row r="23" spans="1:12" ht="15.75" customHeight="1">
      <c r="A23" s="20">
        <v>17</v>
      </c>
      <c r="B23" s="21">
        <f>'基本資料'!F21</f>
        <v>0</v>
      </c>
      <c r="C23" s="20"/>
      <c r="D23" s="20"/>
      <c r="E23" s="20"/>
      <c r="F23" s="20"/>
      <c r="G23" s="20"/>
      <c r="H23" s="20">
        <f t="shared" si="0"/>
        <v>0</v>
      </c>
      <c r="I23" s="22">
        <f t="shared" si="1"/>
        <v>0</v>
      </c>
      <c r="J23" s="20">
        <f t="shared" si="2"/>
        <v>1</v>
      </c>
      <c r="K23" s="23"/>
      <c r="L23" s="23"/>
    </row>
    <row r="24" spans="1:12" ht="15.75" customHeight="1">
      <c r="A24" s="20">
        <v>18</v>
      </c>
      <c r="B24" s="21">
        <f>'基本資料'!F22</f>
        <v>0</v>
      </c>
      <c r="C24" s="20"/>
      <c r="D24" s="20"/>
      <c r="E24" s="20"/>
      <c r="F24" s="20"/>
      <c r="G24" s="20"/>
      <c r="H24" s="20">
        <f t="shared" si="0"/>
        <v>0</v>
      </c>
      <c r="I24" s="22">
        <f t="shared" si="1"/>
        <v>0</v>
      </c>
      <c r="J24" s="20">
        <f t="shared" si="2"/>
        <v>1</v>
      </c>
      <c r="K24" s="23"/>
      <c r="L24" s="23"/>
    </row>
    <row r="25" spans="1:12" ht="15.75" customHeight="1">
      <c r="A25" s="20">
        <v>19</v>
      </c>
      <c r="B25" s="21">
        <f>'基本資料'!F23</f>
        <v>0</v>
      </c>
      <c r="C25" s="20"/>
      <c r="D25" s="20"/>
      <c r="E25" s="20"/>
      <c r="F25" s="20"/>
      <c r="G25" s="20"/>
      <c r="H25" s="20">
        <f t="shared" si="0"/>
        <v>0</v>
      </c>
      <c r="I25" s="22">
        <f t="shared" si="1"/>
        <v>0</v>
      </c>
      <c r="J25" s="20">
        <f t="shared" si="2"/>
        <v>1</v>
      </c>
      <c r="K25" s="23"/>
      <c r="L25" s="23"/>
    </row>
    <row r="26" spans="1:12" ht="15.75" customHeight="1">
      <c r="A26" s="20">
        <v>20</v>
      </c>
      <c r="B26" s="21">
        <f>'基本資料'!F24</f>
        <v>0</v>
      </c>
      <c r="C26" s="20"/>
      <c r="D26" s="20"/>
      <c r="E26" s="20"/>
      <c r="F26" s="20"/>
      <c r="G26" s="20"/>
      <c r="H26" s="20">
        <f t="shared" si="0"/>
        <v>0</v>
      </c>
      <c r="I26" s="22">
        <f t="shared" si="1"/>
        <v>0</v>
      </c>
      <c r="J26" s="20">
        <f t="shared" si="2"/>
        <v>1</v>
      </c>
      <c r="K26" s="23"/>
      <c r="L26" s="23"/>
    </row>
    <row r="27" spans="1:12" ht="15.75" customHeight="1">
      <c r="A27" s="20">
        <v>21</v>
      </c>
      <c r="B27" s="21">
        <f>'基本資料'!F25</f>
        <v>0</v>
      </c>
      <c r="C27" s="20"/>
      <c r="D27" s="20"/>
      <c r="E27" s="20"/>
      <c r="F27" s="20"/>
      <c r="G27" s="20"/>
      <c r="H27" s="20">
        <f t="shared" si="0"/>
        <v>0</v>
      </c>
      <c r="I27" s="22">
        <f t="shared" si="1"/>
        <v>0</v>
      </c>
      <c r="J27" s="20">
        <f t="shared" si="2"/>
        <v>1</v>
      </c>
      <c r="K27" s="23"/>
      <c r="L27" s="23"/>
    </row>
    <row r="28" spans="1:12" ht="15.75" customHeight="1">
      <c r="A28" s="20">
        <v>22</v>
      </c>
      <c r="B28" s="21">
        <f>'基本資料'!F26</f>
        <v>0</v>
      </c>
      <c r="C28" s="20"/>
      <c r="D28" s="20"/>
      <c r="E28" s="20"/>
      <c r="F28" s="20"/>
      <c r="G28" s="20"/>
      <c r="H28" s="20">
        <f t="shared" si="0"/>
        <v>0</v>
      </c>
      <c r="I28" s="22">
        <f t="shared" si="1"/>
        <v>0</v>
      </c>
      <c r="J28" s="20">
        <f t="shared" si="2"/>
        <v>1</v>
      </c>
      <c r="K28" s="23"/>
      <c r="L28" s="23"/>
    </row>
    <row r="29" spans="1:12" ht="15.75" customHeight="1">
      <c r="A29" s="20">
        <v>23</v>
      </c>
      <c r="B29" s="21">
        <f>'基本資料'!F27</f>
        <v>0</v>
      </c>
      <c r="C29" s="20"/>
      <c r="D29" s="20"/>
      <c r="E29" s="20"/>
      <c r="F29" s="20"/>
      <c r="G29" s="20"/>
      <c r="H29" s="20">
        <f t="shared" si="0"/>
        <v>0</v>
      </c>
      <c r="I29" s="22">
        <f t="shared" si="1"/>
        <v>0</v>
      </c>
      <c r="J29" s="20">
        <f t="shared" si="2"/>
        <v>1</v>
      </c>
      <c r="K29" s="23"/>
      <c r="L29" s="23"/>
    </row>
    <row r="30" spans="1:12" ht="15.75" customHeight="1">
      <c r="A30" s="20">
        <v>24</v>
      </c>
      <c r="B30" s="21">
        <f>'基本資料'!F28</f>
        <v>0</v>
      </c>
      <c r="C30" s="20"/>
      <c r="D30" s="20"/>
      <c r="E30" s="20"/>
      <c r="F30" s="20"/>
      <c r="G30" s="20"/>
      <c r="H30" s="20">
        <f t="shared" si="0"/>
        <v>0</v>
      </c>
      <c r="I30" s="22">
        <f t="shared" si="1"/>
        <v>0</v>
      </c>
      <c r="J30" s="20">
        <f t="shared" si="2"/>
        <v>1</v>
      </c>
      <c r="K30" s="23"/>
      <c r="L30" s="23"/>
    </row>
    <row r="31" spans="1:12" ht="15.75" customHeight="1">
      <c r="A31" s="20">
        <v>25</v>
      </c>
      <c r="B31" s="21">
        <f>'基本資料'!F29</f>
        <v>0</v>
      </c>
      <c r="C31" s="20"/>
      <c r="D31" s="20"/>
      <c r="E31" s="20"/>
      <c r="F31" s="20"/>
      <c r="G31" s="20"/>
      <c r="H31" s="20">
        <f t="shared" si="0"/>
        <v>0</v>
      </c>
      <c r="I31" s="22">
        <f t="shared" si="1"/>
        <v>0</v>
      </c>
      <c r="J31" s="20">
        <f t="shared" si="2"/>
        <v>1</v>
      </c>
      <c r="K31" s="23"/>
      <c r="L31" s="23"/>
    </row>
    <row r="32" spans="1:12" ht="15.75" customHeight="1">
      <c r="A32" s="20">
        <v>26</v>
      </c>
      <c r="B32" s="21">
        <f>'基本資料'!F30</f>
        <v>0</v>
      </c>
      <c r="C32" s="20"/>
      <c r="D32" s="20"/>
      <c r="E32" s="20"/>
      <c r="F32" s="20"/>
      <c r="G32" s="20"/>
      <c r="H32" s="20">
        <f t="shared" si="0"/>
        <v>0</v>
      </c>
      <c r="I32" s="22">
        <f t="shared" si="1"/>
        <v>0</v>
      </c>
      <c r="J32" s="20">
        <f t="shared" si="2"/>
        <v>1</v>
      </c>
      <c r="K32" s="23"/>
      <c r="L32" s="23"/>
    </row>
    <row r="33" spans="1:12" ht="15.75" customHeight="1">
      <c r="A33" s="20">
        <v>27</v>
      </c>
      <c r="B33" s="21">
        <f>'基本資料'!F31</f>
        <v>0</v>
      </c>
      <c r="C33" s="20"/>
      <c r="D33" s="20"/>
      <c r="E33" s="20"/>
      <c r="F33" s="20"/>
      <c r="G33" s="20"/>
      <c r="H33" s="20">
        <f t="shared" si="0"/>
        <v>0</v>
      </c>
      <c r="I33" s="22">
        <f t="shared" si="1"/>
        <v>0</v>
      </c>
      <c r="J33" s="20">
        <f t="shared" si="2"/>
        <v>1</v>
      </c>
      <c r="K33" s="23"/>
      <c r="L33" s="23"/>
    </row>
    <row r="34" spans="1:12" ht="15.75" customHeight="1">
      <c r="A34" s="20">
        <v>28</v>
      </c>
      <c r="B34" s="21">
        <f>'基本資料'!F32</f>
        <v>0</v>
      </c>
      <c r="C34" s="20"/>
      <c r="D34" s="20"/>
      <c r="E34" s="20"/>
      <c r="F34" s="20"/>
      <c r="G34" s="20"/>
      <c r="H34" s="20">
        <f t="shared" si="0"/>
        <v>0</v>
      </c>
      <c r="I34" s="22">
        <f t="shared" si="1"/>
        <v>0</v>
      </c>
      <c r="J34" s="20">
        <f t="shared" si="2"/>
        <v>1</v>
      </c>
      <c r="K34" s="23"/>
      <c r="L34" s="23"/>
    </row>
    <row r="35" spans="1:12" ht="15.75" customHeight="1">
      <c r="A35" s="20">
        <v>29</v>
      </c>
      <c r="B35" s="21">
        <f>'基本資料'!F33</f>
        <v>0</v>
      </c>
      <c r="C35" s="20"/>
      <c r="D35" s="20"/>
      <c r="E35" s="20"/>
      <c r="F35" s="20"/>
      <c r="G35" s="20"/>
      <c r="H35" s="20">
        <f t="shared" si="0"/>
        <v>0</v>
      </c>
      <c r="I35" s="22">
        <f t="shared" si="1"/>
        <v>0</v>
      </c>
      <c r="J35" s="20">
        <f t="shared" si="2"/>
        <v>1</v>
      </c>
      <c r="K35" s="23"/>
      <c r="L35" s="23"/>
    </row>
    <row r="36" spans="1:10" ht="15.75" customHeight="1">
      <c r="A36" s="20">
        <v>30</v>
      </c>
      <c r="B36" s="21">
        <f>'基本資料'!F34</f>
        <v>0</v>
      </c>
      <c r="C36" s="20"/>
      <c r="D36" s="20"/>
      <c r="E36" s="20"/>
      <c r="F36" s="20"/>
      <c r="G36" s="20"/>
      <c r="H36" s="20">
        <f t="shared" si="0"/>
        <v>0</v>
      </c>
      <c r="I36" s="22">
        <f t="shared" si="1"/>
        <v>0</v>
      </c>
      <c r="J36" s="20">
        <f t="shared" si="2"/>
        <v>1</v>
      </c>
    </row>
    <row r="37" spans="1:10" ht="15.75" customHeight="1">
      <c r="A37" s="20">
        <v>31</v>
      </c>
      <c r="B37" s="21">
        <f>'基本資料'!F35</f>
        <v>0</v>
      </c>
      <c r="C37" s="20"/>
      <c r="D37" s="20"/>
      <c r="E37" s="20"/>
      <c r="F37" s="20"/>
      <c r="G37" s="20"/>
      <c r="H37" s="20">
        <f t="shared" si="0"/>
        <v>0</v>
      </c>
      <c r="I37" s="22">
        <f t="shared" si="1"/>
        <v>0</v>
      </c>
      <c r="J37" s="20">
        <f t="shared" si="2"/>
        <v>1</v>
      </c>
    </row>
    <row r="38" spans="1:10" ht="15.75" customHeight="1">
      <c r="A38" s="20">
        <v>32</v>
      </c>
      <c r="B38" s="21">
        <f>'基本資料'!F36</f>
        <v>0</v>
      </c>
      <c r="C38" s="20"/>
      <c r="D38" s="20"/>
      <c r="E38" s="20"/>
      <c r="F38" s="20"/>
      <c r="G38" s="20"/>
      <c r="H38" s="20">
        <f t="shared" si="0"/>
        <v>0</v>
      </c>
      <c r="I38" s="22">
        <f t="shared" si="1"/>
        <v>0</v>
      </c>
      <c r="J38" s="20">
        <f t="shared" si="2"/>
        <v>1</v>
      </c>
    </row>
    <row r="39" spans="1:10" ht="15.75" customHeight="1">
      <c r="A39" s="20">
        <v>33</v>
      </c>
      <c r="B39" s="21">
        <f>'基本資料'!F37</f>
        <v>0</v>
      </c>
      <c r="C39" s="20"/>
      <c r="D39" s="20"/>
      <c r="E39" s="20"/>
      <c r="F39" s="20"/>
      <c r="G39" s="20"/>
      <c r="H39" s="20">
        <f t="shared" si="0"/>
        <v>0</v>
      </c>
      <c r="I39" s="22">
        <f t="shared" si="1"/>
        <v>0</v>
      </c>
      <c r="J39" s="20">
        <f t="shared" si="2"/>
        <v>1</v>
      </c>
    </row>
    <row r="40" spans="1:12" ht="15.75" customHeight="1">
      <c r="A40" s="19"/>
      <c r="B40" s="19"/>
      <c r="C40" s="19"/>
      <c r="D40" s="19"/>
      <c r="E40" s="19"/>
      <c r="F40" s="19"/>
      <c r="G40" s="19"/>
      <c r="H40" s="19"/>
      <c r="I40" s="25"/>
      <c r="J40" s="17"/>
      <c r="K40" s="26"/>
      <c r="L40" s="26"/>
    </row>
    <row r="41" spans="1:12" ht="15.75" customHeight="1">
      <c r="A41" s="17"/>
      <c r="B41" s="27" t="s">
        <v>13</v>
      </c>
      <c r="C41" s="28">
        <f>SUM(C7:C39)</f>
        <v>0</v>
      </c>
      <c r="D41" s="28">
        <f>SUM(D7:D39)</f>
        <v>0</v>
      </c>
      <c r="E41" s="28">
        <f>SUM(E7:E39)</f>
        <v>0</v>
      </c>
      <c r="F41" s="28"/>
      <c r="G41" s="28"/>
      <c r="H41" s="19"/>
      <c r="I41" s="29"/>
      <c r="J41" s="17"/>
      <c r="K41" s="26"/>
      <c r="L41" s="26"/>
    </row>
    <row r="42" spans="1:9" ht="15.75" customHeight="1">
      <c r="A42" s="16"/>
      <c r="B42" s="19"/>
      <c r="C42" s="19"/>
      <c r="D42" s="19"/>
      <c r="E42" s="19"/>
      <c r="F42" s="19"/>
      <c r="G42" s="19"/>
      <c r="H42" s="19"/>
      <c r="I42" s="25"/>
    </row>
    <row r="43" spans="1:9" ht="15.75" customHeight="1">
      <c r="A43" s="16"/>
      <c r="B43" s="27" t="s">
        <v>14</v>
      </c>
      <c r="C43" s="30" t="e">
        <f>AVERAGE(C7:C39)</f>
        <v>#DIV/0!</v>
      </c>
      <c r="D43" s="30" t="e">
        <f>AVERAGE(D7:D39)</f>
        <v>#DIV/0!</v>
      </c>
      <c r="E43" s="30" t="e">
        <f>AVERAGE(E7:E39)</f>
        <v>#DIV/0!</v>
      </c>
      <c r="F43" s="30"/>
      <c r="G43" s="30"/>
      <c r="H43" s="25"/>
      <c r="I43" s="25"/>
    </row>
    <row r="44" spans="1:12" ht="15.75" customHeight="1">
      <c r="A44" s="17"/>
      <c r="B44" s="31"/>
      <c r="C44" s="25"/>
      <c r="D44" s="25"/>
      <c r="E44" s="25"/>
      <c r="F44" s="25"/>
      <c r="G44" s="25"/>
      <c r="H44" s="25"/>
      <c r="I44" s="25"/>
      <c r="J44" s="17"/>
      <c r="K44" s="26"/>
      <c r="L44" s="26"/>
    </row>
    <row r="45" spans="1:12" ht="15.75" customHeight="1">
      <c r="A45" s="17"/>
      <c r="B45" s="31"/>
      <c r="C45" s="25"/>
      <c r="D45" s="25"/>
      <c r="E45" s="25"/>
      <c r="F45" s="25"/>
      <c r="G45" s="25"/>
      <c r="H45" s="25"/>
      <c r="I45" s="25"/>
      <c r="J45" s="17"/>
      <c r="K45" s="26"/>
      <c r="L45" s="26"/>
    </row>
    <row r="46" spans="1:12" ht="15.75" customHeight="1">
      <c r="A46" s="17"/>
      <c r="B46" s="85" t="s">
        <v>25</v>
      </c>
      <c r="C46" s="64"/>
      <c r="D46" s="90" t="s">
        <v>15</v>
      </c>
      <c r="E46" s="66"/>
      <c r="F46" s="21"/>
      <c r="G46" s="90"/>
      <c r="H46" s="90" t="s">
        <v>26</v>
      </c>
      <c r="I46" s="64"/>
      <c r="J46" s="85" t="s">
        <v>27</v>
      </c>
      <c r="K46" s="26"/>
      <c r="L46" s="26"/>
    </row>
    <row r="47" spans="1:12" ht="15.75" customHeight="1">
      <c r="A47" s="17"/>
      <c r="B47" s="86"/>
      <c r="C47" s="65"/>
      <c r="D47" s="91"/>
      <c r="E47" s="34"/>
      <c r="F47" s="35"/>
      <c r="G47" s="91"/>
      <c r="H47" s="91"/>
      <c r="I47" s="65"/>
      <c r="J47" s="86"/>
      <c r="K47" s="26"/>
      <c r="L47" s="26"/>
    </row>
    <row r="48" spans="1:12" ht="6.75" customHeight="1">
      <c r="A48" s="17"/>
      <c r="B48" s="31"/>
      <c r="C48" s="32"/>
      <c r="D48" s="33"/>
      <c r="E48" s="34"/>
      <c r="F48" s="35"/>
      <c r="G48" s="34"/>
      <c r="H48" s="35"/>
      <c r="I48" s="32"/>
      <c r="J48" s="36"/>
      <c r="K48" s="26"/>
      <c r="L48" s="26"/>
    </row>
    <row r="49" spans="2:10" ht="19.5">
      <c r="B49" s="52" t="str">
        <f>'基本資料'!C8</f>
        <v>???</v>
      </c>
      <c r="C49" s="31"/>
      <c r="D49" s="31" t="str">
        <f>'基本資料'!C7</f>
        <v>洪一文</v>
      </c>
      <c r="E49" s="31"/>
      <c r="F49" s="31"/>
      <c r="G49" s="31"/>
      <c r="H49" s="31" t="str">
        <f>'基本資料'!C6</f>
        <v>許家榮</v>
      </c>
      <c r="I49" s="31"/>
      <c r="J49" s="21" t="str">
        <f>'基本資料'!C5</f>
        <v>李東泰</v>
      </c>
    </row>
    <row r="50" ht="19.5">
      <c r="D50" s="31"/>
    </row>
    <row r="51" ht="19.5">
      <c r="D51" s="31"/>
    </row>
    <row r="52" ht="19.5">
      <c r="D52" s="31"/>
    </row>
  </sheetData>
  <sheetProtection deleteRows="0"/>
  <mergeCells count="8">
    <mergeCell ref="J46:J47"/>
    <mergeCell ref="A3:B3"/>
    <mergeCell ref="A1:L1"/>
    <mergeCell ref="C3:J3"/>
    <mergeCell ref="G46:G47"/>
    <mergeCell ref="B46:B47"/>
    <mergeCell ref="D46:D47"/>
    <mergeCell ref="H46:H47"/>
  </mergeCells>
  <printOptions horizontalCentered="1"/>
  <pageMargins left="0.35433070866141736" right="0.35433070866141736" top="0.5905511811023623" bottom="0.5905511811023623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6"/>
  <sheetViews>
    <sheetView workbookViewId="0" topLeftCell="A1">
      <selection activeCell="A1" sqref="A1:E1"/>
    </sheetView>
  </sheetViews>
  <sheetFormatPr defaultColWidth="9.00390625" defaultRowHeight="16.5"/>
  <cols>
    <col min="1" max="1" width="6.00390625" style="0" customWidth="1"/>
  </cols>
  <sheetData>
    <row r="1" spans="1:7" ht="16.5">
      <c r="A1" s="92" t="str">
        <f>'基本資料'!B2</f>
        <v>花蓮縣玉里鎮中城國民小學106學年度第2學期</v>
      </c>
      <c r="B1" s="92"/>
      <c r="C1" s="92"/>
      <c r="D1" s="92"/>
      <c r="E1" s="92"/>
      <c r="F1" s="92" t="s">
        <v>42</v>
      </c>
      <c r="G1" s="92"/>
    </row>
    <row r="2" spans="1:7" ht="9.75" customHeight="1">
      <c r="A2" s="12"/>
      <c r="B2" s="12"/>
      <c r="C2" s="12"/>
      <c r="D2" s="12"/>
      <c r="E2" s="12"/>
      <c r="F2" s="12"/>
      <c r="G2" s="12"/>
    </row>
    <row r="3" spans="1:9" ht="17.25" thickBot="1">
      <c r="A3" s="18" t="str">
        <f>'學力檢核成績'!A5</f>
        <v>座號</v>
      </c>
      <c r="B3" s="18" t="str">
        <f>'學力檢核成績'!B5</f>
        <v>姓名</v>
      </c>
      <c r="C3" s="18" t="str">
        <f>'學力檢核成績'!C5</f>
        <v>國語</v>
      </c>
      <c r="D3" s="18" t="str">
        <f>'學力檢核成績'!D5</f>
        <v>數學</v>
      </c>
      <c r="E3" s="18" t="str">
        <f>'學力檢核成績'!E5</f>
        <v>英語</v>
      </c>
      <c r="F3" s="18" t="str">
        <f>'學力檢核成績'!H5</f>
        <v>總分</v>
      </c>
      <c r="G3" s="18" t="str">
        <f>'學力檢核成績'!I5</f>
        <v>平均</v>
      </c>
      <c r="H3" s="18"/>
      <c r="I3" s="67"/>
    </row>
    <row r="4" spans="1:8" ht="16.5">
      <c r="A4" s="19">
        <f>'學力檢核成績'!A7</f>
        <v>1</v>
      </c>
      <c r="B4" s="31">
        <f>'學力檢核成績'!B7</f>
        <v>0</v>
      </c>
      <c r="C4" s="19">
        <f>'學力檢核成績'!C7</f>
        <v>0</v>
      </c>
      <c r="D4" s="19">
        <f>'學力檢核成績'!D7</f>
        <v>0</v>
      </c>
      <c r="E4" s="19">
        <f>'學力檢核成績'!E7</f>
        <v>0</v>
      </c>
      <c r="F4" s="19">
        <f>'學力檢核成績'!H7</f>
        <v>0</v>
      </c>
      <c r="G4" s="25">
        <f>'學力檢核成績'!I7</f>
        <v>0</v>
      </c>
      <c r="H4" s="16"/>
    </row>
    <row r="5" spans="2:5" ht="16.5">
      <c r="B5" s="13" t="s">
        <v>16</v>
      </c>
      <c r="C5" s="48" t="e">
        <f>'學力檢核成績'!C43</f>
        <v>#DIV/0!</v>
      </c>
      <c r="D5" s="48" t="e">
        <f>'學力檢核成績'!D43</f>
        <v>#DIV/0!</v>
      </c>
      <c r="E5" s="48" t="e">
        <f>'學力檢核成績'!E43</f>
        <v>#DIV/0!</v>
      </c>
    </row>
    <row r="6" spans="1:5" ht="15.75" customHeight="1">
      <c r="A6" s="93" t="s">
        <v>43</v>
      </c>
      <c r="B6" s="94"/>
      <c r="C6" s="49">
        <f>COUNTIF('學力檢核成績'!C7:C39,"&gt;=90")</f>
        <v>0</v>
      </c>
      <c r="D6" s="49">
        <f>COUNTIF('學力檢核成績'!D7:D39,"&gt;=90")</f>
        <v>0</v>
      </c>
      <c r="E6" s="49">
        <f>COUNTIF('學力檢核成績'!E7:E39,"&gt;=90")</f>
        <v>0</v>
      </c>
    </row>
    <row r="7" spans="1:6" ht="15.75" customHeight="1">
      <c r="A7" s="93" t="s">
        <v>21</v>
      </c>
      <c r="B7" s="94"/>
      <c r="C7" s="49">
        <f>COUNTIF('學力檢核成績'!C7:C39,"&gt;=80")-C6</f>
        <v>0</v>
      </c>
      <c r="D7" s="49">
        <f>COUNTIF('學力檢核成績'!D7:D39,"&gt;=80")-D6</f>
        <v>0</v>
      </c>
      <c r="E7" s="49">
        <f>COUNTIF('學力檢核成績'!E7:E39,"&gt;=80")-E6</f>
        <v>0</v>
      </c>
      <c r="F7" s="13"/>
    </row>
    <row r="8" spans="1:8" ht="15.75" customHeight="1">
      <c r="A8" s="93" t="s">
        <v>22</v>
      </c>
      <c r="B8" s="94"/>
      <c r="C8" s="49">
        <f>COUNTIF('學力檢核成績'!C7:C39,"&gt;=70")-C7-C6</f>
        <v>0</v>
      </c>
      <c r="D8" s="49">
        <f>COUNTIF('學力檢核成績'!D7:D39,"&gt;=70")-D7-D6</f>
        <v>0</v>
      </c>
      <c r="E8" s="49">
        <f>COUNTIF('學力檢核成績'!E7:E39,"&gt;=70")-E7-E6</f>
        <v>0</v>
      </c>
      <c r="F8" s="13"/>
      <c r="G8" s="41"/>
      <c r="H8" s="41"/>
    </row>
    <row r="9" spans="1:8" ht="15.75" customHeight="1">
      <c r="A9" s="93" t="s">
        <v>23</v>
      </c>
      <c r="B9" s="94"/>
      <c r="C9" s="49">
        <f>COUNTIF('學力檢核成績'!C7:C39,"&gt;=60")-C8-C7-C6</f>
        <v>0</v>
      </c>
      <c r="D9" s="49">
        <f>COUNTIF('學力檢核成績'!D7:D39,"&gt;=60")-D8-D7-D6</f>
        <v>0</v>
      </c>
      <c r="E9" s="49">
        <f>COUNTIF('學力檢核成績'!E7:E39,"&gt;=60")-E8-E7-E6</f>
        <v>0</v>
      </c>
      <c r="F9" s="13"/>
      <c r="G9" s="41"/>
      <c r="H9" s="41"/>
    </row>
    <row r="10" spans="1:9" ht="15.75" customHeight="1">
      <c r="A10" s="93" t="s">
        <v>24</v>
      </c>
      <c r="B10" s="94"/>
      <c r="C10" s="49">
        <f>COUNTIF('學力檢核成績'!C7:C39,"&lt;60")</f>
        <v>0</v>
      </c>
      <c r="D10" s="49">
        <f>COUNTIF('學力檢核成績'!D7:D39,"&lt;60")</f>
        <v>0</v>
      </c>
      <c r="E10" s="49">
        <f>COUNTIF('學力檢核成績'!E7:E39,"&lt;60")</f>
        <v>0</v>
      </c>
      <c r="F10" s="13"/>
      <c r="G10" s="13" t="s">
        <v>17</v>
      </c>
      <c r="H10" s="37"/>
      <c r="I10" s="37"/>
    </row>
    <row r="12" spans="1:7" ht="16.5">
      <c r="A12" s="92" t="str">
        <f>A1</f>
        <v>花蓮縣玉里鎮中城國民小學106學年度第2學期</v>
      </c>
      <c r="B12" s="92"/>
      <c r="C12" s="92"/>
      <c r="D12" s="92"/>
      <c r="E12" s="92"/>
      <c r="F12" s="92" t="s">
        <v>42</v>
      </c>
      <c r="G12" s="92"/>
    </row>
    <row r="13" spans="1:7" ht="9.75" customHeight="1">
      <c r="A13" s="12"/>
      <c r="B13" s="12"/>
      <c r="C13" s="12"/>
      <c r="D13" s="12"/>
      <c r="E13" s="12"/>
      <c r="F13" s="12"/>
      <c r="G13" s="12"/>
    </row>
    <row r="14" spans="1:9" ht="17.25" thickBot="1">
      <c r="A14" s="18" t="str">
        <f>A3</f>
        <v>座號</v>
      </c>
      <c r="B14" s="18" t="str">
        <f aca="true" t="shared" si="0" ref="B14:G14">B3</f>
        <v>姓名</v>
      </c>
      <c r="C14" s="18" t="str">
        <f t="shared" si="0"/>
        <v>國語</v>
      </c>
      <c r="D14" s="18" t="str">
        <f t="shared" si="0"/>
        <v>數學</v>
      </c>
      <c r="E14" s="18" t="str">
        <f t="shared" si="0"/>
        <v>英語</v>
      </c>
      <c r="F14" s="18" t="str">
        <f t="shared" si="0"/>
        <v>總分</v>
      </c>
      <c r="G14" s="18" t="str">
        <f t="shared" si="0"/>
        <v>平均</v>
      </c>
      <c r="H14" s="67"/>
      <c r="I14" s="67"/>
    </row>
    <row r="15" spans="1:7" ht="16.5">
      <c r="A15" s="19">
        <f>'學力檢核成績'!A8</f>
        <v>2</v>
      </c>
      <c r="B15" s="31">
        <f>'學力檢核成績'!B8</f>
        <v>0</v>
      </c>
      <c r="C15" s="19">
        <f>'學力檢核成績'!C8</f>
        <v>0</v>
      </c>
      <c r="D15" s="19">
        <f>'學力檢核成績'!D8</f>
        <v>0</v>
      </c>
      <c r="E15" s="19">
        <f>'學力檢核成績'!E8</f>
        <v>0</v>
      </c>
      <c r="F15" s="19">
        <f>'學力檢核成績'!H8</f>
        <v>0</v>
      </c>
      <c r="G15" s="25">
        <f>'學力檢核成績'!I8</f>
        <v>0</v>
      </c>
    </row>
    <row r="16" spans="2:5" ht="16.5">
      <c r="B16" s="13" t="s">
        <v>16</v>
      </c>
      <c r="C16" s="48" t="e">
        <f>C5</f>
        <v>#DIV/0!</v>
      </c>
      <c r="D16" s="48" t="e">
        <f>D5</f>
        <v>#DIV/0!</v>
      </c>
      <c r="E16" s="48" t="e">
        <f>E5</f>
        <v>#DIV/0!</v>
      </c>
    </row>
    <row r="17" spans="1:5" ht="15.75" customHeight="1">
      <c r="A17" s="93" t="str">
        <f>A6</f>
        <v>90分~100分人數</v>
      </c>
      <c r="B17" s="94"/>
      <c r="C17" s="49">
        <f aca="true" t="shared" si="1" ref="C17:E21">C6</f>
        <v>0</v>
      </c>
      <c r="D17" s="49">
        <f t="shared" si="1"/>
        <v>0</v>
      </c>
      <c r="E17" s="49">
        <f t="shared" si="1"/>
        <v>0</v>
      </c>
    </row>
    <row r="18" spans="1:8" ht="15.75" customHeight="1">
      <c r="A18" s="93" t="str">
        <f>A7</f>
        <v>80分~89分人數</v>
      </c>
      <c r="B18" s="94"/>
      <c r="C18" s="49">
        <f t="shared" si="1"/>
        <v>0</v>
      </c>
      <c r="D18" s="49">
        <f t="shared" si="1"/>
        <v>0</v>
      </c>
      <c r="E18" s="49">
        <f t="shared" si="1"/>
        <v>0</v>
      </c>
      <c r="F18" s="13"/>
      <c r="G18" s="41"/>
      <c r="H18" s="41"/>
    </row>
    <row r="19" spans="1:8" ht="15.75" customHeight="1">
      <c r="A19" s="93" t="str">
        <f>A8</f>
        <v>70分~79分人數</v>
      </c>
      <c r="B19" s="94"/>
      <c r="C19" s="49">
        <f t="shared" si="1"/>
        <v>0</v>
      </c>
      <c r="D19" s="49">
        <f t="shared" si="1"/>
        <v>0</v>
      </c>
      <c r="E19" s="49">
        <f t="shared" si="1"/>
        <v>0</v>
      </c>
      <c r="F19" s="13"/>
      <c r="G19" s="41"/>
      <c r="H19" s="41"/>
    </row>
    <row r="20" spans="1:8" ht="15.75" customHeight="1">
      <c r="A20" s="93" t="str">
        <f>A9</f>
        <v>60分~69分人數</v>
      </c>
      <c r="B20" s="94"/>
      <c r="C20" s="49">
        <f t="shared" si="1"/>
        <v>0</v>
      </c>
      <c r="D20" s="49">
        <f t="shared" si="1"/>
        <v>0</v>
      </c>
      <c r="E20" s="49">
        <f t="shared" si="1"/>
        <v>0</v>
      </c>
      <c r="F20" s="13"/>
      <c r="G20" s="41"/>
      <c r="H20" s="41"/>
    </row>
    <row r="21" spans="1:9" ht="15.75" customHeight="1">
      <c r="A21" s="93" t="str">
        <f>A10</f>
        <v>59分以下人數</v>
      </c>
      <c r="B21" s="94"/>
      <c r="C21" s="49">
        <f t="shared" si="1"/>
        <v>0</v>
      </c>
      <c r="D21" s="49">
        <f t="shared" si="1"/>
        <v>0</v>
      </c>
      <c r="E21" s="49">
        <f t="shared" si="1"/>
        <v>0</v>
      </c>
      <c r="F21" s="13"/>
      <c r="G21" s="13" t="s">
        <v>17</v>
      </c>
      <c r="H21" s="37"/>
      <c r="I21" s="37"/>
    </row>
    <row r="23" spans="1:7" ht="16.5">
      <c r="A23" s="92" t="str">
        <f>A1</f>
        <v>花蓮縣玉里鎮中城國民小學106學年度第2學期</v>
      </c>
      <c r="B23" s="92"/>
      <c r="C23" s="92"/>
      <c r="D23" s="92"/>
      <c r="E23" s="92"/>
      <c r="F23" s="92" t="s">
        <v>42</v>
      </c>
      <c r="G23" s="92"/>
    </row>
    <row r="24" spans="1:7" ht="9.75" customHeight="1">
      <c r="A24" s="12"/>
      <c r="B24" s="12"/>
      <c r="C24" s="12"/>
      <c r="D24" s="12"/>
      <c r="E24" s="12"/>
      <c r="F24" s="12"/>
      <c r="G24" s="12"/>
    </row>
    <row r="25" spans="1:9" ht="17.25" thickBot="1">
      <c r="A25" s="18" t="str">
        <f>A3</f>
        <v>座號</v>
      </c>
      <c r="B25" s="18" t="str">
        <f aca="true" t="shared" si="2" ref="B25:G25">B3</f>
        <v>姓名</v>
      </c>
      <c r="C25" s="18" t="str">
        <f t="shared" si="2"/>
        <v>國語</v>
      </c>
      <c r="D25" s="18" t="str">
        <f t="shared" si="2"/>
        <v>數學</v>
      </c>
      <c r="E25" s="18" t="str">
        <f t="shared" si="2"/>
        <v>英語</v>
      </c>
      <c r="F25" s="18" t="str">
        <f t="shared" si="2"/>
        <v>總分</v>
      </c>
      <c r="G25" s="18" t="str">
        <f t="shared" si="2"/>
        <v>平均</v>
      </c>
      <c r="H25" s="67"/>
      <c r="I25" s="67"/>
    </row>
    <row r="26" spans="1:7" ht="16.5">
      <c r="A26" s="19">
        <f>'學力檢核成績'!A9</f>
        <v>3</v>
      </c>
      <c r="B26" s="31">
        <f>'學力檢核成績'!B9</f>
        <v>0</v>
      </c>
      <c r="C26" s="19">
        <f>'學力檢核成績'!C9</f>
        <v>0</v>
      </c>
      <c r="D26" s="19">
        <f>'學力檢核成績'!D9</f>
        <v>0</v>
      </c>
      <c r="E26" s="19">
        <f>'學力檢核成績'!E9</f>
        <v>0</v>
      </c>
      <c r="F26" s="19">
        <f>'學力檢核成績'!H9</f>
        <v>0</v>
      </c>
      <c r="G26" s="25">
        <f>'學力檢核成績'!I9</f>
        <v>0</v>
      </c>
    </row>
    <row r="27" spans="2:5" ht="16.5">
      <c r="B27" s="13" t="s">
        <v>16</v>
      </c>
      <c r="C27" s="48" t="e">
        <f>C5</f>
        <v>#DIV/0!</v>
      </c>
      <c r="D27" s="48" t="e">
        <f>D5</f>
        <v>#DIV/0!</v>
      </c>
      <c r="E27" s="48" t="e">
        <f>E5</f>
        <v>#DIV/0!</v>
      </c>
    </row>
    <row r="28" spans="1:5" ht="15.75" customHeight="1">
      <c r="A28" s="93" t="str">
        <f>A6</f>
        <v>90分~100分人數</v>
      </c>
      <c r="B28" s="94"/>
      <c r="C28" s="49">
        <f aca="true" t="shared" si="3" ref="C28:E32">C6</f>
        <v>0</v>
      </c>
      <c r="D28" s="49">
        <f t="shared" si="3"/>
        <v>0</v>
      </c>
      <c r="E28" s="49">
        <f t="shared" si="3"/>
        <v>0</v>
      </c>
    </row>
    <row r="29" spans="1:8" ht="15.75" customHeight="1">
      <c r="A29" s="93" t="str">
        <f>A7</f>
        <v>80分~89分人數</v>
      </c>
      <c r="B29" s="94"/>
      <c r="C29" s="49">
        <f t="shared" si="3"/>
        <v>0</v>
      </c>
      <c r="D29" s="49">
        <f t="shared" si="3"/>
        <v>0</v>
      </c>
      <c r="E29" s="49">
        <f t="shared" si="3"/>
        <v>0</v>
      </c>
      <c r="F29" s="13"/>
      <c r="G29" s="41"/>
      <c r="H29" s="41"/>
    </row>
    <row r="30" spans="1:6" ht="15.75" customHeight="1">
      <c r="A30" s="93" t="str">
        <f>A8</f>
        <v>70分~79分人數</v>
      </c>
      <c r="B30" s="94"/>
      <c r="C30" s="49">
        <f t="shared" si="3"/>
        <v>0</v>
      </c>
      <c r="D30" s="49">
        <f t="shared" si="3"/>
        <v>0</v>
      </c>
      <c r="E30" s="49">
        <f t="shared" si="3"/>
        <v>0</v>
      </c>
      <c r="F30" s="13"/>
    </row>
    <row r="31" spans="1:8" ht="15.75" customHeight="1">
      <c r="A31" s="93" t="str">
        <f>A9</f>
        <v>60分~69分人數</v>
      </c>
      <c r="B31" s="94"/>
      <c r="C31" s="49">
        <f t="shared" si="3"/>
        <v>0</v>
      </c>
      <c r="D31" s="49">
        <f t="shared" si="3"/>
        <v>0</v>
      </c>
      <c r="E31" s="49">
        <f t="shared" si="3"/>
        <v>0</v>
      </c>
      <c r="F31" s="13"/>
      <c r="G31" s="41"/>
      <c r="H31" s="41"/>
    </row>
    <row r="32" spans="1:9" ht="15.75" customHeight="1">
      <c r="A32" s="93" t="str">
        <f>A10</f>
        <v>59分以下人數</v>
      </c>
      <c r="B32" s="94"/>
      <c r="C32" s="49">
        <f t="shared" si="3"/>
        <v>0</v>
      </c>
      <c r="D32" s="49">
        <f t="shared" si="3"/>
        <v>0</v>
      </c>
      <c r="E32" s="49">
        <f t="shared" si="3"/>
        <v>0</v>
      </c>
      <c r="G32" s="13" t="s">
        <v>17</v>
      </c>
      <c r="H32" s="37"/>
      <c r="I32" s="37"/>
    </row>
    <row r="34" spans="1:7" ht="16.5">
      <c r="A34" s="92" t="str">
        <f>A1</f>
        <v>花蓮縣玉里鎮中城國民小學106學年度第2學期</v>
      </c>
      <c r="B34" s="92"/>
      <c r="C34" s="92"/>
      <c r="D34" s="92"/>
      <c r="E34" s="92"/>
      <c r="F34" s="92" t="s">
        <v>42</v>
      </c>
      <c r="G34" s="92"/>
    </row>
    <row r="35" spans="1:7" ht="9.75" customHeight="1">
      <c r="A35" s="12"/>
      <c r="B35" s="12"/>
      <c r="C35" s="12"/>
      <c r="D35" s="12"/>
      <c r="E35" s="12"/>
      <c r="F35" s="12"/>
      <c r="G35" s="12"/>
    </row>
    <row r="36" spans="1:9" ht="17.25" thickBot="1">
      <c r="A36" s="18" t="str">
        <f>A3</f>
        <v>座號</v>
      </c>
      <c r="B36" s="18" t="str">
        <f aca="true" t="shared" si="4" ref="B36:G36">B3</f>
        <v>姓名</v>
      </c>
      <c r="C36" s="18" t="str">
        <f t="shared" si="4"/>
        <v>國語</v>
      </c>
      <c r="D36" s="18" t="str">
        <f t="shared" si="4"/>
        <v>數學</v>
      </c>
      <c r="E36" s="18" t="str">
        <f t="shared" si="4"/>
        <v>英語</v>
      </c>
      <c r="F36" s="18" t="str">
        <f t="shared" si="4"/>
        <v>總分</v>
      </c>
      <c r="G36" s="18" t="str">
        <f t="shared" si="4"/>
        <v>平均</v>
      </c>
      <c r="H36" s="67"/>
      <c r="I36" s="67"/>
    </row>
    <row r="37" spans="1:7" ht="16.5">
      <c r="A37" s="19">
        <f>'學力檢核成績'!A10</f>
        <v>4</v>
      </c>
      <c r="B37" s="31">
        <f>'學力檢核成績'!B10</f>
        <v>0</v>
      </c>
      <c r="C37" s="19">
        <f>'學力檢核成績'!C10</f>
        <v>0</v>
      </c>
      <c r="D37" s="19">
        <f>'學力檢核成績'!D10</f>
        <v>0</v>
      </c>
      <c r="E37" s="19">
        <f>'學力檢核成績'!E10</f>
        <v>0</v>
      </c>
      <c r="F37" s="19">
        <f>'學力檢核成績'!H10</f>
        <v>0</v>
      </c>
      <c r="G37" s="25">
        <f>'學力檢核成績'!I10</f>
        <v>0</v>
      </c>
    </row>
    <row r="38" spans="2:5" ht="16.5">
      <c r="B38" s="13" t="s">
        <v>16</v>
      </c>
      <c r="C38" s="48" t="e">
        <f>C5</f>
        <v>#DIV/0!</v>
      </c>
      <c r="D38" s="48" t="e">
        <f>D5</f>
        <v>#DIV/0!</v>
      </c>
      <c r="E38" s="48" t="e">
        <f>E5</f>
        <v>#DIV/0!</v>
      </c>
    </row>
    <row r="39" spans="1:8" ht="15.75" customHeight="1">
      <c r="A39" s="93" t="str">
        <f>A6</f>
        <v>90分~100分人數</v>
      </c>
      <c r="B39" s="94"/>
      <c r="C39" s="49">
        <f aca="true" t="shared" si="5" ref="C39:E43">C6</f>
        <v>0</v>
      </c>
      <c r="D39" s="49">
        <f t="shared" si="5"/>
        <v>0</v>
      </c>
      <c r="E39" s="49">
        <f t="shared" si="5"/>
        <v>0</v>
      </c>
      <c r="F39" s="13"/>
      <c r="G39" s="41"/>
      <c r="H39" s="41"/>
    </row>
    <row r="40" spans="1:8" ht="15.75" customHeight="1">
      <c r="A40" s="93" t="str">
        <f>A7</f>
        <v>80分~89分人數</v>
      </c>
      <c r="B40" s="94"/>
      <c r="C40" s="49">
        <f t="shared" si="5"/>
        <v>0</v>
      </c>
      <c r="D40" s="49">
        <f t="shared" si="5"/>
        <v>0</v>
      </c>
      <c r="E40" s="49">
        <f t="shared" si="5"/>
        <v>0</v>
      </c>
      <c r="F40" s="13"/>
      <c r="G40" s="41"/>
      <c r="H40" s="41"/>
    </row>
    <row r="41" spans="1:8" ht="15.75" customHeight="1">
      <c r="A41" s="93" t="str">
        <f>A8</f>
        <v>70分~79分人數</v>
      </c>
      <c r="B41" s="94"/>
      <c r="C41" s="49">
        <f t="shared" si="5"/>
        <v>0</v>
      </c>
      <c r="D41" s="49">
        <f t="shared" si="5"/>
        <v>0</v>
      </c>
      <c r="E41" s="49">
        <f t="shared" si="5"/>
        <v>0</v>
      </c>
      <c r="F41" s="13"/>
      <c r="G41" s="41"/>
      <c r="H41" s="41"/>
    </row>
    <row r="42" spans="1:8" ht="15.75" customHeight="1">
      <c r="A42" s="93" t="str">
        <f>A9</f>
        <v>60分~69分人數</v>
      </c>
      <c r="B42" s="94"/>
      <c r="C42" s="49">
        <f t="shared" si="5"/>
        <v>0</v>
      </c>
      <c r="D42" s="49">
        <f t="shared" si="5"/>
        <v>0</v>
      </c>
      <c r="E42" s="49">
        <f t="shared" si="5"/>
        <v>0</v>
      </c>
      <c r="F42" s="13"/>
      <c r="G42" s="41"/>
      <c r="H42" s="41"/>
    </row>
    <row r="43" spans="1:9" ht="15.75" customHeight="1">
      <c r="A43" s="93" t="str">
        <f>A10</f>
        <v>59分以下人數</v>
      </c>
      <c r="B43" s="94"/>
      <c r="C43" s="49">
        <f t="shared" si="5"/>
        <v>0</v>
      </c>
      <c r="D43" s="49">
        <f t="shared" si="5"/>
        <v>0</v>
      </c>
      <c r="E43" s="49">
        <f t="shared" si="5"/>
        <v>0</v>
      </c>
      <c r="F43" s="13"/>
      <c r="G43" s="13" t="s">
        <v>17</v>
      </c>
      <c r="H43" s="37"/>
      <c r="I43" s="37"/>
    </row>
    <row r="45" spans="1:7" ht="16.5">
      <c r="A45" s="92" t="str">
        <f>A1</f>
        <v>花蓮縣玉里鎮中城國民小學106學年度第2學期</v>
      </c>
      <c r="B45" s="92"/>
      <c r="C45" s="92"/>
      <c r="D45" s="92"/>
      <c r="E45" s="92"/>
      <c r="F45" s="92" t="s">
        <v>42</v>
      </c>
      <c r="G45" s="92"/>
    </row>
    <row r="46" spans="1:7" ht="9.75" customHeight="1">
      <c r="A46" s="12"/>
      <c r="B46" s="12"/>
      <c r="C46" s="12"/>
      <c r="D46" s="12"/>
      <c r="E46" s="12"/>
      <c r="F46" s="12"/>
      <c r="G46" s="12"/>
    </row>
    <row r="47" spans="1:9" ht="17.25" thickBot="1">
      <c r="A47" s="18" t="str">
        <f>A3</f>
        <v>座號</v>
      </c>
      <c r="B47" s="18" t="str">
        <f aca="true" t="shared" si="6" ref="B47:G47">B3</f>
        <v>姓名</v>
      </c>
      <c r="C47" s="18" t="str">
        <f t="shared" si="6"/>
        <v>國語</v>
      </c>
      <c r="D47" s="18" t="str">
        <f t="shared" si="6"/>
        <v>數學</v>
      </c>
      <c r="E47" s="18" t="str">
        <f t="shared" si="6"/>
        <v>英語</v>
      </c>
      <c r="F47" s="18" t="str">
        <f t="shared" si="6"/>
        <v>總分</v>
      </c>
      <c r="G47" s="18" t="str">
        <f t="shared" si="6"/>
        <v>平均</v>
      </c>
      <c r="H47" s="67"/>
      <c r="I47" s="67"/>
    </row>
    <row r="48" spans="1:7" ht="16.5">
      <c r="A48" s="19">
        <f>'學力檢核成績'!A11</f>
        <v>5</v>
      </c>
      <c r="B48" s="31">
        <f>'學力檢核成績'!B11</f>
        <v>0</v>
      </c>
      <c r="C48" s="19">
        <f>'學力檢核成績'!C11</f>
        <v>0</v>
      </c>
      <c r="D48" s="19">
        <f>'學力檢核成績'!D11</f>
        <v>0</v>
      </c>
      <c r="E48" s="19">
        <f>'學力檢核成績'!E11</f>
        <v>0</v>
      </c>
      <c r="F48" s="19">
        <f>'學力檢核成績'!H11</f>
        <v>0</v>
      </c>
      <c r="G48" s="25">
        <f>'學力檢核成績'!I11</f>
        <v>0</v>
      </c>
    </row>
    <row r="49" spans="2:5" ht="16.5">
      <c r="B49" s="13" t="s">
        <v>16</v>
      </c>
      <c r="C49" s="48" t="e">
        <f>C5</f>
        <v>#DIV/0!</v>
      </c>
      <c r="D49" s="48" t="e">
        <f>D5</f>
        <v>#DIV/0!</v>
      </c>
      <c r="E49" s="48" t="e">
        <f>E5</f>
        <v>#DIV/0!</v>
      </c>
    </row>
    <row r="50" spans="1:8" ht="15.75" customHeight="1">
      <c r="A50" s="93" t="str">
        <f>A6</f>
        <v>90分~100分人數</v>
      </c>
      <c r="B50" s="94"/>
      <c r="C50" s="49">
        <f aca="true" t="shared" si="7" ref="C50:E54">C6</f>
        <v>0</v>
      </c>
      <c r="D50" s="49">
        <f t="shared" si="7"/>
        <v>0</v>
      </c>
      <c r="E50" s="49">
        <f t="shared" si="7"/>
        <v>0</v>
      </c>
      <c r="F50" s="13"/>
      <c r="G50" s="41"/>
      <c r="H50" s="41"/>
    </row>
    <row r="51" spans="1:8" ht="15.75" customHeight="1">
      <c r="A51" s="93" t="str">
        <f>A7</f>
        <v>80分~89分人數</v>
      </c>
      <c r="B51" s="94"/>
      <c r="C51" s="49">
        <f t="shared" si="7"/>
        <v>0</v>
      </c>
      <c r="D51" s="49">
        <f t="shared" si="7"/>
        <v>0</v>
      </c>
      <c r="E51" s="49">
        <f t="shared" si="7"/>
        <v>0</v>
      </c>
      <c r="F51" s="13"/>
      <c r="G51" s="41"/>
      <c r="H51" s="41"/>
    </row>
    <row r="52" spans="1:8" ht="15.75" customHeight="1">
      <c r="A52" s="93" t="str">
        <f>A8</f>
        <v>70分~79分人數</v>
      </c>
      <c r="B52" s="94"/>
      <c r="C52" s="49">
        <f t="shared" si="7"/>
        <v>0</v>
      </c>
      <c r="D52" s="49">
        <f t="shared" si="7"/>
        <v>0</v>
      </c>
      <c r="E52" s="49">
        <f t="shared" si="7"/>
        <v>0</v>
      </c>
      <c r="F52" s="13"/>
      <c r="G52" s="41"/>
      <c r="H52" s="41"/>
    </row>
    <row r="53" spans="1:8" ht="15.75" customHeight="1">
      <c r="A53" s="93" t="str">
        <f>A9</f>
        <v>60分~69分人數</v>
      </c>
      <c r="B53" s="94"/>
      <c r="C53" s="49">
        <f t="shared" si="7"/>
        <v>0</v>
      </c>
      <c r="D53" s="49">
        <f t="shared" si="7"/>
        <v>0</v>
      </c>
      <c r="E53" s="49">
        <f t="shared" si="7"/>
        <v>0</v>
      </c>
      <c r="F53" s="13"/>
      <c r="G53" s="41"/>
      <c r="H53" s="41"/>
    </row>
    <row r="54" spans="1:9" ht="15.75" customHeight="1">
      <c r="A54" s="93" t="str">
        <f>A10</f>
        <v>59分以下人數</v>
      </c>
      <c r="B54" s="94"/>
      <c r="C54" s="49">
        <f t="shared" si="7"/>
        <v>0</v>
      </c>
      <c r="D54" s="49">
        <f t="shared" si="7"/>
        <v>0</v>
      </c>
      <c r="E54" s="49">
        <f t="shared" si="7"/>
        <v>0</v>
      </c>
      <c r="F54" s="13"/>
      <c r="G54" s="13" t="s">
        <v>17</v>
      </c>
      <c r="H54" s="37"/>
      <c r="I54" s="37"/>
    </row>
    <row r="55" spans="1:7" ht="16.5">
      <c r="A55" s="92" t="str">
        <f>A1</f>
        <v>花蓮縣玉里鎮中城國民小學106學年度第2學期</v>
      </c>
      <c r="B55" s="92"/>
      <c r="C55" s="92"/>
      <c r="D55" s="92"/>
      <c r="E55" s="92"/>
      <c r="F55" s="92" t="s">
        <v>42</v>
      </c>
      <c r="G55" s="92"/>
    </row>
    <row r="56" spans="1:7" ht="9.75" customHeight="1">
      <c r="A56" s="12"/>
      <c r="B56" s="12"/>
      <c r="C56" s="12"/>
      <c r="D56" s="12"/>
      <c r="E56" s="12"/>
      <c r="F56" s="12"/>
      <c r="G56" s="12"/>
    </row>
    <row r="57" spans="1:9" ht="17.25" thickBot="1">
      <c r="A57" s="18" t="str">
        <f>A3</f>
        <v>座號</v>
      </c>
      <c r="B57" s="18" t="str">
        <f aca="true" t="shared" si="8" ref="B57:G57">B3</f>
        <v>姓名</v>
      </c>
      <c r="C57" s="18" t="str">
        <f t="shared" si="8"/>
        <v>國語</v>
      </c>
      <c r="D57" s="18" t="str">
        <f t="shared" si="8"/>
        <v>數學</v>
      </c>
      <c r="E57" s="18" t="str">
        <f t="shared" si="8"/>
        <v>英語</v>
      </c>
      <c r="F57" s="18" t="str">
        <f t="shared" si="8"/>
        <v>總分</v>
      </c>
      <c r="G57" s="18" t="str">
        <f t="shared" si="8"/>
        <v>平均</v>
      </c>
      <c r="H57" s="67"/>
      <c r="I57" s="67"/>
    </row>
    <row r="58" spans="1:7" ht="16.5">
      <c r="A58" s="19">
        <f>'學力檢核成績'!A12</f>
        <v>6</v>
      </c>
      <c r="B58" s="31">
        <f>'學力檢核成績'!B12</f>
        <v>0</v>
      </c>
      <c r="C58" s="19">
        <f>'學力檢核成績'!C12</f>
        <v>0</v>
      </c>
      <c r="D58" s="19">
        <f>'學力檢核成績'!D12</f>
        <v>0</v>
      </c>
      <c r="E58" s="19">
        <f>'學力檢核成績'!E12</f>
        <v>0</v>
      </c>
      <c r="F58" s="19">
        <f>'學力檢核成績'!H12</f>
        <v>0</v>
      </c>
      <c r="G58" s="25">
        <f>'學力檢核成績'!I12</f>
        <v>0</v>
      </c>
    </row>
    <row r="59" spans="2:5" ht="16.5">
      <c r="B59" s="13" t="s">
        <v>16</v>
      </c>
      <c r="C59" s="48" t="e">
        <f>C5</f>
        <v>#DIV/0!</v>
      </c>
      <c r="D59" s="48" t="e">
        <f>D5</f>
        <v>#DIV/0!</v>
      </c>
      <c r="E59" s="48" t="e">
        <f>E5</f>
        <v>#DIV/0!</v>
      </c>
    </row>
    <row r="60" spans="1:5" ht="15.75" customHeight="1">
      <c r="A60" s="93" t="str">
        <f>A6</f>
        <v>90分~100分人數</v>
      </c>
      <c r="B60" s="94"/>
      <c r="C60" s="49">
        <f aca="true" t="shared" si="9" ref="C60:E64">C6</f>
        <v>0</v>
      </c>
      <c r="D60" s="49">
        <f t="shared" si="9"/>
        <v>0</v>
      </c>
      <c r="E60" s="49">
        <f t="shared" si="9"/>
        <v>0</v>
      </c>
    </row>
    <row r="61" spans="1:8" ht="15.75" customHeight="1">
      <c r="A61" s="93" t="str">
        <f>A7</f>
        <v>80分~89分人數</v>
      </c>
      <c r="B61" s="94"/>
      <c r="C61" s="49">
        <f t="shared" si="9"/>
        <v>0</v>
      </c>
      <c r="D61" s="49">
        <f t="shared" si="9"/>
        <v>0</v>
      </c>
      <c r="E61" s="49">
        <f t="shared" si="9"/>
        <v>0</v>
      </c>
      <c r="F61" s="13"/>
      <c r="G61" s="41"/>
      <c r="H61" s="41"/>
    </row>
    <row r="62" spans="1:8" ht="15.75" customHeight="1">
      <c r="A62" s="93" t="str">
        <f>A8</f>
        <v>70分~79分人數</v>
      </c>
      <c r="B62" s="94"/>
      <c r="C62" s="49">
        <f t="shared" si="9"/>
        <v>0</v>
      </c>
      <c r="D62" s="49">
        <f t="shared" si="9"/>
        <v>0</v>
      </c>
      <c r="E62" s="49">
        <f t="shared" si="9"/>
        <v>0</v>
      </c>
      <c r="F62" s="13"/>
      <c r="G62" s="41"/>
      <c r="H62" s="41"/>
    </row>
    <row r="63" spans="1:8" ht="15.75" customHeight="1">
      <c r="A63" s="93" t="str">
        <f>A9</f>
        <v>60分~69分人數</v>
      </c>
      <c r="B63" s="94"/>
      <c r="C63" s="49">
        <f t="shared" si="9"/>
        <v>0</v>
      </c>
      <c r="D63" s="49">
        <f t="shared" si="9"/>
        <v>0</v>
      </c>
      <c r="E63" s="49">
        <f t="shared" si="9"/>
        <v>0</v>
      </c>
      <c r="F63" s="13"/>
      <c r="G63" s="41"/>
      <c r="H63" s="41"/>
    </row>
    <row r="64" spans="1:9" ht="15.75" customHeight="1">
      <c r="A64" s="93" t="str">
        <f>A10</f>
        <v>59分以下人數</v>
      </c>
      <c r="B64" s="94"/>
      <c r="C64" s="49">
        <f t="shared" si="9"/>
        <v>0</v>
      </c>
      <c r="D64" s="49">
        <f t="shared" si="9"/>
        <v>0</v>
      </c>
      <c r="E64" s="49">
        <f t="shared" si="9"/>
        <v>0</v>
      </c>
      <c r="F64" s="13"/>
      <c r="G64" s="13" t="s">
        <v>17</v>
      </c>
      <c r="H64" s="37"/>
      <c r="I64" s="37"/>
    </row>
    <row r="66" spans="1:7" ht="16.5">
      <c r="A66" s="92" t="str">
        <f>A1</f>
        <v>花蓮縣玉里鎮中城國民小學106學年度第2學期</v>
      </c>
      <c r="B66" s="92"/>
      <c r="C66" s="92"/>
      <c r="D66" s="92"/>
      <c r="E66" s="92"/>
      <c r="F66" s="92" t="s">
        <v>42</v>
      </c>
      <c r="G66" s="92"/>
    </row>
    <row r="67" spans="1:7" ht="9.75" customHeight="1">
      <c r="A67" s="12"/>
      <c r="B67" s="12"/>
      <c r="C67" s="12"/>
      <c r="D67" s="12"/>
      <c r="E67" s="12"/>
      <c r="F67" s="12"/>
      <c r="G67" s="12"/>
    </row>
    <row r="68" spans="1:9" ht="17.25" thickBot="1">
      <c r="A68" s="18" t="str">
        <f>A3</f>
        <v>座號</v>
      </c>
      <c r="B68" s="18" t="str">
        <f aca="true" t="shared" si="10" ref="B68:G68">B3</f>
        <v>姓名</v>
      </c>
      <c r="C68" s="18" t="str">
        <f t="shared" si="10"/>
        <v>國語</v>
      </c>
      <c r="D68" s="18" t="str">
        <f t="shared" si="10"/>
        <v>數學</v>
      </c>
      <c r="E68" s="18" t="str">
        <f t="shared" si="10"/>
        <v>英語</v>
      </c>
      <c r="F68" s="18" t="str">
        <f t="shared" si="10"/>
        <v>總分</v>
      </c>
      <c r="G68" s="18" t="str">
        <f t="shared" si="10"/>
        <v>平均</v>
      </c>
      <c r="H68" s="67"/>
      <c r="I68" s="67"/>
    </row>
    <row r="69" spans="1:7" ht="16.5">
      <c r="A69" s="19">
        <f>'學力檢核成績'!A13</f>
        <v>7</v>
      </c>
      <c r="B69" s="31">
        <f>'學力檢核成績'!B13</f>
        <v>0</v>
      </c>
      <c r="C69" s="19">
        <f>'學力檢核成績'!C13</f>
        <v>0</v>
      </c>
      <c r="D69" s="19">
        <f>'學力檢核成績'!D13</f>
        <v>0</v>
      </c>
      <c r="E69" s="19">
        <f>'學力檢核成績'!E13</f>
        <v>0</v>
      </c>
      <c r="F69" s="19">
        <f>'學力檢核成績'!H13</f>
        <v>0</v>
      </c>
      <c r="G69" s="25">
        <f>'學力檢核成績'!I13</f>
        <v>0</v>
      </c>
    </row>
    <row r="70" spans="2:5" ht="16.5">
      <c r="B70" s="13" t="s">
        <v>16</v>
      </c>
      <c r="C70" s="48" t="e">
        <f>C5</f>
        <v>#DIV/0!</v>
      </c>
      <c r="D70" s="48" t="e">
        <f>D5</f>
        <v>#DIV/0!</v>
      </c>
      <c r="E70" s="48" t="e">
        <f>E5</f>
        <v>#DIV/0!</v>
      </c>
    </row>
    <row r="71" spans="1:5" ht="15.75" customHeight="1">
      <c r="A71" s="93" t="str">
        <f>A6</f>
        <v>90分~100分人數</v>
      </c>
      <c r="B71" s="94"/>
      <c r="C71" s="49">
        <f aca="true" t="shared" si="11" ref="C71:E75">C6</f>
        <v>0</v>
      </c>
      <c r="D71" s="49">
        <f t="shared" si="11"/>
        <v>0</v>
      </c>
      <c r="E71" s="49">
        <f t="shared" si="11"/>
        <v>0</v>
      </c>
    </row>
    <row r="72" spans="1:5" ht="15.75" customHeight="1">
      <c r="A72" s="93" t="str">
        <f>A7</f>
        <v>80分~89分人數</v>
      </c>
      <c r="B72" s="94"/>
      <c r="C72" s="49">
        <f t="shared" si="11"/>
        <v>0</v>
      </c>
      <c r="D72" s="49">
        <f t="shared" si="11"/>
        <v>0</v>
      </c>
      <c r="E72" s="49">
        <f t="shared" si="11"/>
        <v>0</v>
      </c>
    </row>
    <row r="73" spans="1:5" ht="15.75" customHeight="1">
      <c r="A73" s="93" t="str">
        <f>A8</f>
        <v>70分~79分人數</v>
      </c>
      <c r="B73" s="94"/>
      <c r="C73" s="49">
        <f t="shared" si="11"/>
        <v>0</v>
      </c>
      <c r="D73" s="49">
        <f t="shared" si="11"/>
        <v>0</v>
      </c>
      <c r="E73" s="49">
        <f t="shared" si="11"/>
        <v>0</v>
      </c>
    </row>
    <row r="74" spans="1:5" ht="15.75" customHeight="1">
      <c r="A74" s="93" t="str">
        <f>A9</f>
        <v>60分~69分人數</v>
      </c>
      <c r="B74" s="94"/>
      <c r="C74" s="49">
        <f t="shared" si="11"/>
        <v>0</v>
      </c>
      <c r="D74" s="49">
        <f t="shared" si="11"/>
        <v>0</v>
      </c>
      <c r="E74" s="49">
        <f t="shared" si="11"/>
        <v>0</v>
      </c>
    </row>
    <row r="75" spans="1:9" ht="15.75" customHeight="1">
      <c r="A75" s="93" t="str">
        <f>A10</f>
        <v>59分以下人數</v>
      </c>
      <c r="B75" s="94"/>
      <c r="C75" s="49">
        <f t="shared" si="11"/>
        <v>0</v>
      </c>
      <c r="D75" s="49">
        <f t="shared" si="11"/>
        <v>0</v>
      </c>
      <c r="E75" s="49">
        <f t="shared" si="11"/>
        <v>0</v>
      </c>
      <c r="G75" s="13" t="s">
        <v>17</v>
      </c>
      <c r="H75" s="37"/>
      <c r="I75" s="37"/>
    </row>
    <row r="77" spans="1:7" ht="16.5">
      <c r="A77" s="92" t="str">
        <f>A1</f>
        <v>花蓮縣玉里鎮中城國民小學106學年度第2學期</v>
      </c>
      <c r="B77" s="92"/>
      <c r="C77" s="92"/>
      <c r="D77" s="92"/>
      <c r="E77" s="92"/>
      <c r="F77" s="92" t="s">
        <v>42</v>
      </c>
      <c r="G77" s="92"/>
    </row>
    <row r="78" spans="1:7" ht="9.75" customHeight="1">
      <c r="A78" s="12"/>
      <c r="B78" s="12"/>
      <c r="C78" s="12"/>
      <c r="D78" s="12"/>
      <c r="E78" s="12"/>
      <c r="F78" s="12"/>
      <c r="G78" s="12"/>
    </row>
    <row r="79" spans="1:9" ht="17.25" thickBot="1">
      <c r="A79" s="18" t="str">
        <f>A3</f>
        <v>座號</v>
      </c>
      <c r="B79" s="18" t="str">
        <f aca="true" t="shared" si="12" ref="B79:G79">B3</f>
        <v>姓名</v>
      </c>
      <c r="C79" s="18" t="str">
        <f t="shared" si="12"/>
        <v>國語</v>
      </c>
      <c r="D79" s="18" t="str">
        <f t="shared" si="12"/>
        <v>數學</v>
      </c>
      <c r="E79" s="18" t="str">
        <f t="shared" si="12"/>
        <v>英語</v>
      </c>
      <c r="F79" s="18" t="str">
        <f t="shared" si="12"/>
        <v>總分</v>
      </c>
      <c r="G79" s="18" t="str">
        <f t="shared" si="12"/>
        <v>平均</v>
      </c>
      <c r="H79" s="67"/>
      <c r="I79" s="67"/>
    </row>
    <row r="80" spans="1:7" ht="16.5">
      <c r="A80" s="19">
        <f>'學力檢核成績'!A14</f>
        <v>8</v>
      </c>
      <c r="B80" s="31">
        <f>'學力檢核成績'!B14</f>
        <v>0</v>
      </c>
      <c r="C80" s="19">
        <f>'學力檢核成績'!C14</f>
        <v>0</v>
      </c>
      <c r="D80" s="19">
        <f>'學力檢核成績'!D14</f>
        <v>0</v>
      </c>
      <c r="E80" s="19">
        <f>'學力檢核成績'!E14</f>
        <v>0</v>
      </c>
      <c r="F80" s="19">
        <f>'學力檢核成績'!H14</f>
        <v>0</v>
      </c>
      <c r="G80" s="25">
        <f>'學力檢核成績'!I14</f>
        <v>0</v>
      </c>
    </row>
    <row r="81" spans="2:5" ht="16.5">
      <c r="B81" s="13" t="s">
        <v>16</v>
      </c>
      <c r="C81" s="48" t="e">
        <f>C5</f>
        <v>#DIV/0!</v>
      </c>
      <c r="D81" s="48" t="e">
        <f>D5</f>
        <v>#DIV/0!</v>
      </c>
      <c r="E81" s="48" t="e">
        <f>E5</f>
        <v>#DIV/0!</v>
      </c>
    </row>
    <row r="82" spans="1:5" ht="15.75" customHeight="1">
      <c r="A82" s="93" t="str">
        <f>A6</f>
        <v>90分~100分人數</v>
      </c>
      <c r="B82" s="94"/>
      <c r="C82" s="49">
        <f aca="true" t="shared" si="13" ref="C82:E86">C6</f>
        <v>0</v>
      </c>
      <c r="D82" s="49">
        <f t="shared" si="13"/>
        <v>0</v>
      </c>
      <c r="E82" s="49">
        <f t="shared" si="13"/>
        <v>0</v>
      </c>
    </row>
    <row r="83" spans="1:8" ht="15.75" customHeight="1">
      <c r="A83" s="93" t="str">
        <f>A7</f>
        <v>80分~89分人數</v>
      </c>
      <c r="B83" s="94"/>
      <c r="C83" s="49">
        <f t="shared" si="13"/>
        <v>0</v>
      </c>
      <c r="D83" s="49">
        <f t="shared" si="13"/>
        <v>0</v>
      </c>
      <c r="E83" s="49">
        <f t="shared" si="13"/>
        <v>0</v>
      </c>
      <c r="F83" s="13"/>
      <c r="G83" s="41"/>
      <c r="H83" s="41"/>
    </row>
    <row r="84" spans="1:8" ht="15.75" customHeight="1">
      <c r="A84" s="93" t="str">
        <f>A8</f>
        <v>70分~79分人數</v>
      </c>
      <c r="B84" s="94"/>
      <c r="C84" s="49">
        <f t="shared" si="13"/>
        <v>0</v>
      </c>
      <c r="D84" s="49">
        <f t="shared" si="13"/>
        <v>0</v>
      </c>
      <c r="E84" s="49">
        <f t="shared" si="13"/>
        <v>0</v>
      </c>
      <c r="F84" s="13"/>
      <c r="G84" s="41"/>
      <c r="H84" s="41"/>
    </row>
    <row r="85" spans="1:8" ht="15.75" customHeight="1">
      <c r="A85" s="93" t="str">
        <f>A9</f>
        <v>60分~69分人數</v>
      </c>
      <c r="B85" s="94"/>
      <c r="C85" s="49">
        <f t="shared" si="13"/>
        <v>0</v>
      </c>
      <c r="D85" s="49">
        <f t="shared" si="13"/>
        <v>0</v>
      </c>
      <c r="E85" s="49">
        <f t="shared" si="13"/>
        <v>0</v>
      </c>
      <c r="F85" s="13"/>
      <c r="G85" s="41"/>
      <c r="H85" s="41"/>
    </row>
    <row r="86" spans="1:9" ht="15.75" customHeight="1">
      <c r="A86" s="93" t="str">
        <f>A10</f>
        <v>59分以下人數</v>
      </c>
      <c r="B86" s="94"/>
      <c r="C86" s="49">
        <f t="shared" si="13"/>
        <v>0</v>
      </c>
      <c r="D86" s="49">
        <f t="shared" si="13"/>
        <v>0</v>
      </c>
      <c r="E86" s="49">
        <f t="shared" si="13"/>
        <v>0</v>
      </c>
      <c r="F86" s="13"/>
      <c r="G86" s="13" t="s">
        <v>17</v>
      </c>
      <c r="H86" s="37"/>
      <c r="I86" s="37"/>
    </row>
    <row r="88" spans="1:7" ht="16.5">
      <c r="A88" s="92" t="str">
        <f>A1</f>
        <v>花蓮縣玉里鎮中城國民小學106學年度第2學期</v>
      </c>
      <c r="B88" s="92"/>
      <c r="C88" s="92"/>
      <c r="D88" s="92"/>
      <c r="E88" s="92"/>
      <c r="F88" s="92" t="s">
        <v>42</v>
      </c>
      <c r="G88" s="92"/>
    </row>
    <row r="89" spans="1:7" ht="9.75" customHeight="1">
      <c r="A89" s="12"/>
      <c r="B89" s="12"/>
      <c r="C89" s="12"/>
      <c r="D89" s="12"/>
      <c r="E89" s="12"/>
      <c r="F89" s="12"/>
      <c r="G89" s="12"/>
    </row>
    <row r="90" spans="1:9" ht="17.25" thickBot="1">
      <c r="A90" s="18" t="str">
        <f>A3</f>
        <v>座號</v>
      </c>
      <c r="B90" s="18" t="str">
        <f aca="true" t="shared" si="14" ref="B90:G90">B3</f>
        <v>姓名</v>
      </c>
      <c r="C90" s="18" t="str">
        <f t="shared" si="14"/>
        <v>國語</v>
      </c>
      <c r="D90" s="18" t="str">
        <f t="shared" si="14"/>
        <v>數學</v>
      </c>
      <c r="E90" s="18" t="str">
        <f t="shared" si="14"/>
        <v>英語</v>
      </c>
      <c r="F90" s="18" t="str">
        <f t="shared" si="14"/>
        <v>總分</v>
      </c>
      <c r="G90" s="18" t="str">
        <f t="shared" si="14"/>
        <v>平均</v>
      </c>
      <c r="H90" s="67"/>
      <c r="I90" s="67"/>
    </row>
    <row r="91" spans="1:7" ht="16.5">
      <c r="A91" s="19">
        <f>'學力檢核成績'!A15</f>
        <v>9</v>
      </c>
      <c r="B91" s="31">
        <f>'學力檢核成績'!B15</f>
        <v>0</v>
      </c>
      <c r="C91" s="19">
        <f>'學力檢核成績'!C15</f>
        <v>0</v>
      </c>
      <c r="D91" s="19">
        <f>'學力檢核成績'!D15</f>
        <v>0</v>
      </c>
      <c r="E91" s="19">
        <f>'學力檢核成績'!E15</f>
        <v>0</v>
      </c>
      <c r="F91" s="19">
        <f>'學力檢核成績'!H15</f>
        <v>0</v>
      </c>
      <c r="G91" s="25">
        <f>'學力檢核成績'!I15</f>
        <v>0</v>
      </c>
    </row>
    <row r="92" spans="2:5" ht="16.5">
      <c r="B92" s="13" t="s">
        <v>16</v>
      </c>
      <c r="C92" s="48" t="e">
        <f>C5</f>
        <v>#DIV/0!</v>
      </c>
      <c r="D92" s="48" t="e">
        <f>D5</f>
        <v>#DIV/0!</v>
      </c>
      <c r="E92" s="48" t="e">
        <f>E5</f>
        <v>#DIV/0!</v>
      </c>
    </row>
    <row r="93" spans="1:5" ht="15.75" customHeight="1">
      <c r="A93" s="93" t="str">
        <f>A6</f>
        <v>90分~100分人數</v>
      </c>
      <c r="B93" s="94"/>
      <c r="C93" s="49">
        <f aca="true" t="shared" si="15" ref="C93:E97">C6</f>
        <v>0</v>
      </c>
      <c r="D93" s="49">
        <f t="shared" si="15"/>
        <v>0</v>
      </c>
      <c r="E93" s="49">
        <f t="shared" si="15"/>
        <v>0</v>
      </c>
    </row>
    <row r="94" spans="1:8" ht="15.75" customHeight="1">
      <c r="A94" s="93" t="str">
        <f>A7</f>
        <v>80分~89分人數</v>
      </c>
      <c r="B94" s="94"/>
      <c r="C94" s="49">
        <f t="shared" si="15"/>
        <v>0</v>
      </c>
      <c r="D94" s="49">
        <f t="shared" si="15"/>
        <v>0</v>
      </c>
      <c r="E94" s="49">
        <f t="shared" si="15"/>
        <v>0</v>
      </c>
      <c r="F94" s="13"/>
      <c r="G94" s="41"/>
      <c r="H94" s="41"/>
    </row>
    <row r="95" spans="1:8" ht="15.75" customHeight="1">
      <c r="A95" s="93" t="str">
        <f>A8</f>
        <v>70分~79分人數</v>
      </c>
      <c r="B95" s="94"/>
      <c r="C95" s="49">
        <f t="shared" si="15"/>
        <v>0</v>
      </c>
      <c r="D95" s="49">
        <f t="shared" si="15"/>
        <v>0</v>
      </c>
      <c r="E95" s="49">
        <f t="shared" si="15"/>
        <v>0</v>
      </c>
      <c r="F95" s="13"/>
      <c r="G95" s="41"/>
      <c r="H95" s="41"/>
    </row>
    <row r="96" spans="1:8" ht="15.75" customHeight="1">
      <c r="A96" s="93" t="str">
        <f>A9</f>
        <v>60分~69分人數</v>
      </c>
      <c r="B96" s="94"/>
      <c r="C96" s="49">
        <f t="shared" si="15"/>
        <v>0</v>
      </c>
      <c r="D96" s="49">
        <f t="shared" si="15"/>
        <v>0</v>
      </c>
      <c r="E96" s="49">
        <f t="shared" si="15"/>
        <v>0</v>
      </c>
      <c r="F96" s="13"/>
      <c r="G96" s="41"/>
      <c r="H96" s="41"/>
    </row>
    <row r="97" spans="1:9" ht="15.75" customHeight="1">
      <c r="A97" s="93" t="str">
        <f>A10</f>
        <v>59分以下人數</v>
      </c>
      <c r="B97" s="94"/>
      <c r="C97" s="49">
        <f t="shared" si="15"/>
        <v>0</v>
      </c>
      <c r="D97" s="49">
        <f t="shared" si="15"/>
        <v>0</v>
      </c>
      <c r="E97" s="49">
        <f t="shared" si="15"/>
        <v>0</v>
      </c>
      <c r="F97" s="13"/>
      <c r="G97" s="13" t="s">
        <v>17</v>
      </c>
      <c r="H97" s="37"/>
      <c r="I97" s="37"/>
    </row>
    <row r="99" spans="1:7" ht="16.5">
      <c r="A99" s="92" t="str">
        <f>A1</f>
        <v>花蓮縣玉里鎮中城國民小學106學年度第2學期</v>
      </c>
      <c r="B99" s="92"/>
      <c r="C99" s="92"/>
      <c r="D99" s="92"/>
      <c r="E99" s="92"/>
      <c r="F99" s="92" t="s">
        <v>42</v>
      </c>
      <c r="G99" s="92"/>
    </row>
    <row r="100" spans="1:7" ht="9.75" customHeight="1">
      <c r="A100" s="12"/>
      <c r="B100" s="12"/>
      <c r="C100" s="12"/>
      <c r="D100" s="12"/>
      <c r="E100" s="12"/>
      <c r="F100" s="12"/>
      <c r="G100" s="12"/>
    </row>
    <row r="101" spans="1:9" ht="17.25" thickBot="1">
      <c r="A101" s="18" t="str">
        <f>A3</f>
        <v>座號</v>
      </c>
      <c r="B101" s="18" t="str">
        <f aca="true" t="shared" si="16" ref="B101:G101">B3</f>
        <v>姓名</v>
      </c>
      <c r="C101" s="18" t="str">
        <f t="shared" si="16"/>
        <v>國語</v>
      </c>
      <c r="D101" s="18" t="str">
        <f t="shared" si="16"/>
        <v>數學</v>
      </c>
      <c r="E101" s="18" t="str">
        <f t="shared" si="16"/>
        <v>英語</v>
      </c>
      <c r="F101" s="18" t="str">
        <f t="shared" si="16"/>
        <v>總分</v>
      </c>
      <c r="G101" s="18" t="str">
        <f t="shared" si="16"/>
        <v>平均</v>
      </c>
      <c r="H101" s="67"/>
      <c r="I101" s="67"/>
    </row>
    <row r="102" spans="1:7" ht="16.5">
      <c r="A102" s="19">
        <f>'學力檢核成績'!A16</f>
        <v>10</v>
      </c>
      <c r="B102" s="31">
        <f>'學力檢核成績'!B16</f>
        <v>0</v>
      </c>
      <c r="C102" s="19">
        <f>'學力檢核成績'!C16</f>
        <v>0</v>
      </c>
      <c r="D102" s="19">
        <f>'學力檢核成績'!D16</f>
        <v>0</v>
      </c>
      <c r="E102" s="19">
        <f>'學力檢核成績'!E16</f>
        <v>0</v>
      </c>
      <c r="F102" s="19">
        <f>'學力檢核成績'!H16</f>
        <v>0</v>
      </c>
      <c r="G102" s="25">
        <f>'學力檢核成績'!I16</f>
        <v>0</v>
      </c>
    </row>
    <row r="103" spans="2:5" ht="16.5">
      <c r="B103" s="13" t="s">
        <v>16</v>
      </c>
      <c r="C103" s="48" t="e">
        <f>C5</f>
        <v>#DIV/0!</v>
      </c>
      <c r="D103" s="48" t="e">
        <f>D5</f>
        <v>#DIV/0!</v>
      </c>
      <c r="E103" s="48" t="e">
        <f>E5</f>
        <v>#DIV/0!</v>
      </c>
    </row>
    <row r="104" spans="1:5" ht="15.75" customHeight="1">
      <c r="A104" s="93" t="str">
        <f>A6</f>
        <v>90分~100分人數</v>
      </c>
      <c r="B104" s="94"/>
      <c r="C104" s="49">
        <f aca="true" t="shared" si="17" ref="C104:E108">C6</f>
        <v>0</v>
      </c>
      <c r="D104" s="49">
        <f t="shared" si="17"/>
        <v>0</v>
      </c>
      <c r="E104" s="49">
        <f t="shared" si="17"/>
        <v>0</v>
      </c>
    </row>
    <row r="105" spans="1:8" ht="15.75" customHeight="1">
      <c r="A105" s="93" t="str">
        <f>A7</f>
        <v>80分~89分人數</v>
      </c>
      <c r="B105" s="94"/>
      <c r="C105" s="49">
        <f t="shared" si="17"/>
        <v>0</v>
      </c>
      <c r="D105" s="49">
        <f t="shared" si="17"/>
        <v>0</v>
      </c>
      <c r="E105" s="49">
        <f t="shared" si="17"/>
        <v>0</v>
      </c>
      <c r="F105" s="13"/>
      <c r="G105" s="41"/>
      <c r="H105" s="41"/>
    </row>
    <row r="106" spans="1:8" ht="15.75" customHeight="1">
      <c r="A106" s="93" t="str">
        <f>A8</f>
        <v>70分~79分人數</v>
      </c>
      <c r="B106" s="94"/>
      <c r="C106" s="49">
        <f t="shared" si="17"/>
        <v>0</v>
      </c>
      <c r="D106" s="49">
        <f t="shared" si="17"/>
        <v>0</v>
      </c>
      <c r="E106" s="49">
        <f t="shared" si="17"/>
        <v>0</v>
      </c>
      <c r="F106" s="13"/>
      <c r="G106" s="41"/>
      <c r="H106" s="41"/>
    </row>
    <row r="107" spans="1:8" ht="15.75" customHeight="1">
      <c r="A107" s="93" t="str">
        <f>A9</f>
        <v>60分~69分人數</v>
      </c>
      <c r="B107" s="94"/>
      <c r="C107" s="49">
        <f t="shared" si="17"/>
        <v>0</v>
      </c>
      <c r="D107" s="49">
        <f t="shared" si="17"/>
        <v>0</v>
      </c>
      <c r="E107" s="49">
        <f t="shared" si="17"/>
        <v>0</v>
      </c>
      <c r="F107" s="13"/>
      <c r="G107" s="41"/>
      <c r="H107" s="41"/>
    </row>
    <row r="108" spans="1:9" ht="15.75" customHeight="1">
      <c r="A108" s="93" t="str">
        <f>A10</f>
        <v>59分以下人數</v>
      </c>
      <c r="B108" s="94"/>
      <c r="C108" s="49">
        <f t="shared" si="17"/>
        <v>0</v>
      </c>
      <c r="D108" s="49">
        <f t="shared" si="17"/>
        <v>0</v>
      </c>
      <c r="E108" s="49">
        <f t="shared" si="17"/>
        <v>0</v>
      </c>
      <c r="F108" s="13"/>
      <c r="G108" s="13" t="s">
        <v>17</v>
      </c>
      <c r="H108" s="37"/>
      <c r="I108" s="37"/>
    </row>
    <row r="109" spans="1:7" ht="16.5">
      <c r="A109" s="92" t="str">
        <f>A1</f>
        <v>花蓮縣玉里鎮中城國民小學106學年度第2學期</v>
      </c>
      <c r="B109" s="92"/>
      <c r="C109" s="92"/>
      <c r="D109" s="92"/>
      <c r="E109" s="92"/>
      <c r="F109" s="92" t="s">
        <v>42</v>
      </c>
      <c r="G109" s="92"/>
    </row>
    <row r="110" spans="1:7" ht="9.75" customHeight="1">
      <c r="A110" s="12"/>
      <c r="B110" s="12"/>
      <c r="C110" s="12"/>
      <c r="D110" s="12"/>
      <c r="E110" s="12"/>
      <c r="F110" s="12"/>
      <c r="G110" s="12"/>
    </row>
    <row r="111" spans="1:9" ht="17.25" thickBot="1">
      <c r="A111" s="18" t="str">
        <f>A3</f>
        <v>座號</v>
      </c>
      <c r="B111" s="18" t="str">
        <f aca="true" t="shared" si="18" ref="B111:G111">B3</f>
        <v>姓名</v>
      </c>
      <c r="C111" s="18" t="str">
        <f t="shared" si="18"/>
        <v>國語</v>
      </c>
      <c r="D111" s="18" t="str">
        <f t="shared" si="18"/>
        <v>數學</v>
      </c>
      <c r="E111" s="18" t="str">
        <f t="shared" si="18"/>
        <v>英語</v>
      </c>
      <c r="F111" s="18" t="str">
        <f t="shared" si="18"/>
        <v>總分</v>
      </c>
      <c r="G111" s="18" t="str">
        <f t="shared" si="18"/>
        <v>平均</v>
      </c>
      <c r="H111" s="67"/>
      <c r="I111" s="67"/>
    </row>
    <row r="112" spans="1:7" ht="16.5">
      <c r="A112" s="19">
        <f>'學力檢核成績'!A17</f>
        <v>11</v>
      </c>
      <c r="B112" s="31">
        <f>'學力檢核成績'!B17</f>
        <v>0</v>
      </c>
      <c r="C112" s="19">
        <f>'學力檢核成績'!C17</f>
        <v>0</v>
      </c>
      <c r="D112" s="19">
        <f>'學力檢核成績'!D17</f>
        <v>0</v>
      </c>
      <c r="E112" s="19">
        <f>'學力檢核成績'!E17</f>
        <v>0</v>
      </c>
      <c r="F112" s="19">
        <f>'學力檢核成績'!H17</f>
        <v>0</v>
      </c>
      <c r="G112" s="25">
        <f>'學力檢核成績'!I17</f>
        <v>0</v>
      </c>
    </row>
    <row r="113" spans="2:5" ht="16.5">
      <c r="B113" s="13" t="s">
        <v>16</v>
      </c>
      <c r="C113" s="48" t="e">
        <f>C5</f>
        <v>#DIV/0!</v>
      </c>
      <c r="D113" s="48" t="e">
        <f>D5</f>
        <v>#DIV/0!</v>
      </c>
      <c r="E113" s="48" t="e">
        <f>E5</f>
        <v>#DIV/0!</v>
      </c>
    </row>
    <row r="114" spans="1:5" ht="15.75" customHeight="1">
      <c r="A114" s="93" t="str">
        <f>A6</f>
        <v>90分~100分人數</v>
      </c>
      <c r="B114" s="94"/>
      <c r="C114" s="49">
        <f aca="true" t="shared" si="19" ref="C114:E118">C6</f>
        <v>0</v>
      </c>
      <c r="D114" s="49">
        <f t="shared" si="19"/>
        <v>0</v>
      </c>
      <c r="E114" s="49">
        <f t="shared" si="19"/>
        <v>0</v>
      </c>
    </row>
    <row r="115" spans="1:8" ht="15.75" customHeight="1">
      <c r="A115" s="93" t="str">
        <f>A7</f>
        <v>80分~89分人數</v>
      </c>
      <c r="B115" s="94"/>
      <c r="C115" s="49">
        <f t="shared" si="19"/>
        <v>0</v>
      </c>
      <c r="D115" s="49">
        <f t="shared" si="19"/>
        <v>0</v>
      </c>
      <c r="E115" s="49">
        <f t="shared" si="19"/>
        <v>0</v>
      </c>
      <c r="F115" s="13"/>
      <c r="G115" s="41"/>
      <c r="H115" s="41"/>
    </row>
    <row r="116" spans="1:8" ht="15.75" customHeight="1">
      <c r="A116" s="93" t="str">
        <f>A8</f>
        <v>70分~79分人數</v>
      </c>
      <c r="B116" s="94"/>
      <c r="C116" s="49">
        <f t="shared" si="19"/>
        <v>0</v>
      </c>
      <c r="D116" s="49">
        <f t="shared" si="19"/>
        <v>0</v>
      </c>
      <c r="E116" s="49">
        <f t="shared" si="19"/>
        <v>0</v>
      </c>
      <c r="F116" s="13"/>
      <c r="G116" s="41"/>
      <c r="H116" s="41"/>
    </row>
    <row r="117" spans="1:8" ht="15.75" customHeight="1">
      <c r="A117" s="93" t="str">
        <f>A9</f>
        <v>60分~69分人數</v>
      </c>
      <c r="B117" s="94"/>
      <c r="C117" s="49">
        <f t="shared" si="19"/>
        <v>0</v>
      </c>
      <c r="D117" s="49">
        <f t="shared" si="19"/>
        <v>0</v>
      </c>
      <c r="E117" s="49">
        <f t="shared" si="19"/>
        <v>0</v>
      </c>
      <c r="F117" s="13"/>
      <c r="G117" s="41"/>
      <c r="H117" s="41"/>
    </row>
    <row r="118" spans="1:9" ht="15.75" customHeight="1">
      <c r="A118" s="93" t="str">
        <f>A10</f>
        <v>59分以下人數</v>
      </c>
      <c r="B118" s="94"/>
      <c r="C118" s="49">
        <f t="shared" si="19"/>
        <v>0</v>
      </c>
      <c r="D118" s="49">
        <f t="shared" si="19"/>
        <v>0</v>
      </c>
      <c r="E118" s="49">
        <f t="shared" si="19"/>
        <v>0</v>
      </c>
      <c r="F118" s="13"/>
      <c r="G118" s="13" t="s">
        <v>17</v>
      </c>
      <c r="H118" s="37"/>
      <c r="I118" s="37"/>
    </row>
    <row r="120" spans="1:7" ht="16.5">
      <c r="A120" s="92" t="str">
        <f>A1</f>
        <v>花蓮縣玉里鎮中城國民小學106學年度第2學期</v>
      </c>
      <c r="B120" s="92"/>
      <c r="C120" s="92"/>
      <c r="D120" s="92"/>
      <c r="E120" s="92"/>
      <c r="F120" s="92" t="s">
        <v>42</v>
      </c>
      <c r="G120" s="92"/>
    </row>
    <row r="121" spans="1:7" ht="9.75" customHeight="1">
      <c r="A121" s="12"/>
      <c r="B121" s="12"/>
      <c r="C121" s="12"/>
      <c r="D121" s="12"/>
      <c r="E121" s="12"/>
      <c r="F121" s="12"/>
      <c r="G121" s="12"/>
    </row>
    <row r="122" spans="1:9" ht="17.25" thickBot="1">
      <c r="A122" s="18" t="str">
        <f>A3</f>
        <v>座號</v>
      </c>
      <c r="B122" s="18" t="str">
        <f aca="true" t="shared" si="20" ref="B122:G122">B3</f>
        <v>姓名</v>
      </c>
      <c r="C122" s="18" t="str">
        <f t="shared" si="20"/>
        <v>國語</v>
      </c>
      <c r="D122" s="18" t="str">
        <f t="shared" si="20"/>
        <v>數學</v>
      </c>
      <c r="E122" s="18" t="str">
        <f t="shared" si="20"/>
        <v>英語</v>
      </c>
      <c r="F122" s="18" t="str">
        <f t="shared" si="20"/>
        <v>總分</v>
      </c>
      <c r="G122" s="18" t="str">
        <f t="shared" si="20"/>
        <v>平均</v>
      </c>
      <c r="H122" s="67"/>
      <c r="I122" s="67"/>
    </row>
    <row r="123" spans="1:7" ht="16.5">
      <c r="A123" s="19">
        <f>'學力檢核成績'!A18</f>
        <v>12</v>
      </c>
      <c r="B123" s="31">
        <f>'學力檢核成績'!B18</f>
        <v>0</v>
      </c>
      <c r="C123" s="19">
        <f>'學力檢核成績'!C18</f>
        <v>0</v>
      </c>
      <c r="D123" s="19">
        <f>'學力檢核成績'!D18</f>
        <v>0</v>
      </c>
      <c r="E123" s="19">
        <f>'學力檢核成績'!E18</f>
        <v>0</v>
      </c>
      <c r="F123" s="19">
        <f>'學力檢核成績'!H18</f>
        <v>0</v>
      </c>
      <c r="G123" s="25">
        <f>'學力檢核成績'!I18</f>
        <v>0</v>
      </c>
    </row>
    <row r="124" spans="2:5" ht="16.5">
      <c r="B124" s="13" t="s">
        <v>16</v>
      </c>
      <c r="C124" s="48" t="e">
        <f>C5</f>
        <v>#DIV/0!</v>
      </c>
      <c r="D124" s="48" t="e">
        <f>D5</f>
        <v>#DIV/0!</v>
      </c>
      <c r="E124" s="48" t="e">
        <f>E5</f>
        <v>#DIV/0!</v>
      </c>
    </row>
    <row r="125" spans="1:5" ht="15.75" customHeight="1">
      <c r="A125" s="93" t="str">
        <f>A6</f>
        <v>90分~100分人數</v>
      </c>
      <c r="B125" s="94"/>
      <c r="C125" s="49">
        <f aca="true" t="shared" si="21" ref="C125:E129">C6</f>
        <v>0</v>
      </c>
      <c r="D125" s="49">
        <f t="shared" si="21"/>
        <v>0</v>
      </c>
      <c r="E125" s="49">
        <f t="shared" si="21"/>
        <v>0</v>
      </c>
    </row>
    <row r="126" spans="1:8" ht="15.75" customHeight="1">
      <c r="A126" s="93" t="str">
        <f>A7</f>
        <v>80分~89分人數</v>
      </c>
      <c r="B126" s="94"/>
      <c r="C126" s="49">
        <f t="shared" si="21"/>
        <v>0</v>
      </c>
      <c r="D126" s="49">
        <f t="shared" si="21"/>
        <v>0</v>
      </c>
      <c r="E126" s="49">
        <f t="shared" si="21"/>
        <v>0</v>
      </c>
      <c r="F126" s="13"/>
      <c r="G126" s="41"/>
      <c r="H126" s="41"/>
    </row>
    <row r="127" spans="1:8" ht="15.75" customHeight="1">
      <c r="A127" s="93" t="str">
        <f>A8</f>
        <v>70分~79分人數</v>
      </c>
      <c r="B127" s="94"/>
      <c r="C127" s="49">
        <f t="shared" si="21"/>
        <v>0</v>
      </c>
      <c r="D127" s="49">
        <f t="shared" si="21"/>
        <v>0</v>
      </c>
      <c r="E127" s="49">
        <f t="shared" si="21"/>
        <v>0</v>
      </c>
      <c r="F127" s="13"/>
      <c r="G127" s="41"/>
      <c r="H127" s="41"/>
    </row>
    <row r="128" spans="1:8" ht="15.75" customHeight="1">
      <c r="A128" s="93" t="str">
        <f>A9</f>
        <v>60分~69分人數</v>
      </c>
      <c r="B128" s="94"/>
      <c r="C128" s="49">
        <f t="shared" si="21"/>
        <v>0</v>
      </c>
      <c r="D128" s="49">
        <f t="shared" si="21"/>
        <v>0</v>
      </c>
      <c r="E128" s="49">
        <f t="shared" si="21"/>
        <v>0</v>
      </c>
      <c r="F128" s="13"/>
      <c r="G128" s="41"/>
      <c r="H128" s="41"/>
    </row>
    <row r="129" spans="1:9" ht="15.75" customHeight="1">
      <c r="A129" s="93" t="str">
        <f>A10</f>
        <v>59分以下人數</v>
      </c>
      <c r="B129" s="94"/>
      <c r="C129" s="49">
        <f t="shared" si="21"/>
        <v>0</v>
      </c>
      <c r="D129" s="49">
        <f t="shared" si="21"/>
        <v>0</v>
      </c>
      <c r="E129" s="49">
        <f t="shared" si="21"/>
        <v>0</v>
      </c>
      <c r="F129" s="13"/>
      <c r="G129" s="13" t="s">
        <v>17</v>
      </c>
      <c r="H129" s="37"/>
      <c r="I129" s="37"/>
    </row>
    <row r="131" spans="1:7" ht="16.5">
      <c r="A131" s="92" t="str">
        <f>A1</f>
        <v>花蓮縣玉里鎮中城國民小學106學年度第2學期</v>
      </c>
      <c r="B131" s="92"/>
      <c r="C131" s="92"/>
      <c r="D131" s="92"/>
      <c r="E131" s="92"/>
      <c r="F131" s="92" t="s">
        <v>42</v>
      </c>
      <c r="G131" s="92"/>
    </row>
    <row r="132" spans="1:7" ht="9.75" customHeight="1">
      <c r="A132" s="12"/>
      <c r="B132" s="12"/>
      <c r="C132" s="12"/>
      <c r="D132" s="12"/>
      <c r="E132" s="12"/>
      <c r="F132" s="12"/>
      <c r="G132" s="12"/>
    </row>
    <row r="133" spans="1:9" ht="17.25" thickBot="1">
      <c r="A133" s="18" t="str">
        <f>A3</f>
        <v>座號</v>
      </c>
      <c r="B133" s="18" t="str">
        <f aca="true" t="shared" si="22" ref="B133:G133">B3</f>
        <v>姓名</v>
      </c>
      <c r="C133" s="18" t="str">
        <f t="shared" si="22"/>
        <v>國語</v>
      </c>
      <c r="D133" s="18" t="str">
        <f t="shared" si="22"/>
        <v>數學</v>
      </c>
      <c r="E133" s="18" t="str">
        <f t="shared" si="22"/>
        <v>英語</v>
      </c>
      <c r="F133" s="18" t="str">
        <f t="shared" si="22"/>
        <v>總分</v>
      </c>
      <c r="G133" s="18" t="str">
        <f t="shared" si="22"/>
        <v>平均</v>
      </c>
      <c r="H133" s="67"/>
      <c r="I133" s="67"/>
    </row>
    <row r="134" spans="1:7" ht="16.5">
      <c r="A134" s="19">
        <f>'學力檢核成績'!A19</f>
        <v>13</v>
      </c>
      <c r="B134" s="31">
        <f>'學力檢核成績'!B19</f>
        <v>0</v>
      </c>
      <c r="C134" s="19">
        <f>'學力檢核成績'!C19</f>
        <v>0</v>
      </c>
      <c r="D134" s="19">
        <f>'學力檢核成績'!D19</f>
        <v>0</v>
      </c>
      <c r="E134" s="19">
        <f>'學力檢核成績'!E19</f>
        <v>0</v>
      </c>
      <c r="F134" s="19">
        <f>'學力檢核成績'!H19</f>
        <v>0</v>
      </c>
      <c r="G134" s="25">
        <f>'學力檢核成績'!I19</f>
        <v>0</v>
      </c>
    </row>
    <row r="135" spans="2:5" ht="16.5">
      <c r="B135" s="13" t="s">
        <v>16</v>
      </c>
      <c r="C135" s="48" t="e">
        <f>C5</f>
        <v>#DIV/0!</v>
      </c>
      <c r="D135" s="48" t="e">
        <f>D5</f>
        <v>#DIV/0!</v>
      </c>
      <c r="E135" s="48" t="e">
        <f>E5</f>
        <v>#DIV/0!</v>
      </c>
    </row>
    <row r="136" spans="1:5" ht="15.75" customHeight="1">
      <c r="A136" s="93" t="str">
        <f>A6</f>
        <v>90分~100分人數</v>
      </c>
      <c r="B136" s="94"/>
      <c r="C136" s="49">
        <f aca="true" t="shared" si="23" ref="C136:E140">C6</f>
        <v>0</v>
      </c>
      <c r="D136" s="49">
        <f t="shared" si="23"/>
        <v>0</v>
      </c>
      <c r="E136" s="49">
        <f t="shared" si="23"/>
        <v>0</v>
      </c>
    </row>
    <row r="137" spans="1:8" ht="15.75" customHeight="1">
      <c r="A137" s="93" t="str">
        <f>A7</f>
        <v>80分~89分人數</v>
      </c>
      <c r="B137" s="94"/>
      <c r="C137" s="49">
        <f t="shared" si="23"/>
        <v>0</v>
      </c>
      <c r="D137" s="49">
        <f t="shared" si="23"/>
        <v>0</v>
      </c>
      <c r="E137" s="49">
        <f t="shared" si="23"/>
        <v>0</v>
      </c>
      <c r="F137" s="13"/>
      <c r="G137" s="41"/>
      <c r="H137" s="41"/>
    </row>
    <row r="138" spans="1:8" ht="15.75" customHeight="1">
      <c r="A138" s="93" t="str">
        <f>A8</f>
        <v>70分~79分人數</v>
      </c>
      <c r="B138" s="94"/>
      <c r="C138" s="49">
        <f t="shared" si="23"/>
        <v>0</v>
      </c>
      <c r="D138" s="49">
        <f t="shared" si="23"/>
        <v>0</v>
      </c>
      <c r="E138" s="49">
        <f t="shared" si="23"/>
        <v>0</v>
      </c>
      <c r="F138" s="13"/>
      <c r="G138" s="41"/>
      <c r="H138" s="41"/>
    </row>
    <row r="139" spans="1:8" ht="15.75" customHeight="1">
      <c r="A139" s="93" t="str">
        <f>A9</f>
        <v>60分~69分人數</v>
      </c>
      <c r="B139" s="94"/>
      <c r="C139" s="49">
        <f t="shared" si="23"/>
        <v>0</v>
      </c>
      <c r="D139" s="49">
        <f t="shared" si="23"/>
        <v>0</v>
      </c>
      <c r="E139" s="49">
        <f t="shared" si="23"/>
        <v>0</v>
      </c>
      <c r="F139" s="13"/>
      <c r="G139" s="41"/>
      <c r="H139" s="41"/>
    </row>
    <row r="140" spans="1:9" ht="15.75" customHeight="1">
      <c r="A140" s="93" t="str">
        <f>A10</f>
        <v>59分以下人數</v>
      </c>
      <c r="B140" s="94"/>
      <c r="C140" s="49">
        <f t="shared" si="23"/>
        <v>0</v>
      </c>
      <c r="D140" s="49">
        <f t="shared" si="23"/>
        <v>0</v>
      </c>
      <c r="E140" s="49">
        <f t="shared" si="23"/>
        <v>0</v>
      </c>
      <c r="F140" s="13"/>
      <c r="G140" s="13" t="s">
        <v>17</v>
      </c>
      <c r="H140" s="37"/>
      <c r="I140" s="37"/>
    </row>
    <row r="142" spans="1:7" ht="16.5">
      <c r="A142" s="92" t="str">
        <f>A1</f>
        <v>花蓮縣玉里鎮中城國民小學106學年度第2學期</v>
      </c>
      <c r="B142" s="92"/>
      <c r="C142" s="92"/>
      <c r="D142" s="92"/>
      <c r="E142" s="92"/>
      <c r="F142" s="92" t="s">
        <v>42</v>
      </c>
      <c r="G142" s="92"/>
    </row>
    <row r="143" spans="1:7" ht="9.75" customHeight="1">
      <c r="A143" s="12"/>
      <c r="B143" s="12"/>
      <c r="C143" s="12"/>
      <c r="D143" s="12"/>
      <c r="E143" s="12"/>
      <c r="F143" s="12"/>
      <c r="G143" s="12"/>
    </row>
    <row r="144" spans="1:9" ht="17.25" thickBot="1">
      <c r="A144" s="18" t="str">
        <f>A3</f>
        <v>座號</v>
      </c>
      <c r="B144" s="18" t="str">
        <f aca="true" t="shared" si="24" ref="B144:G144">B3</f>
        <v>姓名</v>
      </c>
      <c r="C144" s="18" t="str">
        <f t="shared" si="24"/>
        <v>國語</v>
      </c>
      <c r="D144" s="18" t="str">
        <f t="shared" si="24"/>
        <v>數學</v>
      </c>
      <c r="E144" s="18" t="str">
        <f t="shared" si="24"/>
        <v>英語</v>
      </c>
      <c r="F144" s="18" t="str">
        <f t="shared" si="24"/>
        <v>總分</v>
      </c>
      <c r="G144" s="18" t="str">
        <f t="shared" si="24"/>
        <v>平均</v>
      </c>
      <c r="H144" s="67"/>
      <c r="I144" s="67"/>
    </row>
    <row r="145" spans="1:7" ht="16.5">
      <c r="A145" s="19">
        <f>'學力檢核成績'!A20</f>
        <v>14</v>
      </c>
      <c r="B145" s="31">
        <f>'學力檢核成績'!B20</f>
        <v>0</v>
      </c>
      <c r="C145" s="19">
        <f>'學力檢核成績'!C20</f>
        <v>0</v>
      </c>
      <c r="D145" s="19">
        <f>'學力檢核成績'!D20</f>
        <v>0</v>
      </c>
      <c r="E145" s="19">
        <f>'學力檢核成績'!E20</f>
        <v>0</v>
      </c>
      <c r="F145" s="19">
        <f>'學力檢核成績'!H20</f>
        <v>0</v>
      </c>
      <c r="G145" s="25">
        <f>'學力檢核成績'!I20</f>
        <v>0</v>
      </c>
    </row>
    <row r="146" spans="2:5" ht="16.5">
      <c r="B146" s="13" t="s">
        <v>16</v>
      </c>
      <c r="C146" s="48" t="e">
        <f>C5</f>
        <v>#DIV/0!</v>
      </c>
      <c r="D146" s="48" t="e">
        <f>D5</f>
        <v>#DIV/0!</v>
      </c>
      <c r="E146" s="48" t="e">
        <f>E5</f>
        <v>#DIV/0!</v>
      </c>
    </row>
    <row r="147" spans="1:5" ht="15.75" customHeight="1">
      <c r="A147" s="93" t="str">
        <f>A6</f>
        <v>90分~100分人數</v>
      </c>
      <c r="B147" s="94"/>
      <c r="C147" s="49">
        <f aca="true" t="shared" si="25" ref="C147:E151">C6</f>
        <v>0</v>
      </c>
      <c r="D147" s="49">
        <f t="shared" si="25"/>
        <v>0</v>
      </c>
      <c r="E147" s="49">
        <f t="shared" si="25"/>
        <v>0</v>
      </c>
    </row>
    <row r="148" spans="1:5" ht="15.75" customHeight="1">
      <c r="A148" s="93" t="str">
        <f>A7</f>
        <v>80分~89分人數</v>
      </c>
      <c r="B148" s="94"/>
      <c r="C148" s="49">
        <f t="shared" si="25"/>
        <v>0</v>
      </c>
      <c r="D148" s="49">
        <f t="shared" si="25"/>
        <v>0</v>
      </c>
      <c r="E148" s="49">
        <f t="shared" si="25"/>
        <v>0</v>
      </c>
    </row>
    <row r="149" spans="1:5" ht="15.75" customHeight="1">
      <c r="A149" s="93" t="str">
        <f>A8</f>
        <v>70分~79分人數</v>
      </c>
      <c r="B149" s="94"/>
      <c r="C149" s="49">
        <f t="shared" si="25"/>
        <v>0</v>
      </c>
      <c r="D149" s="49">
        <f t="shared" si="25"/>
        <v>0</v>
      </c>
      <c r="E149" s="49">
        <f t="shared" si="25"/>
        <v>0</v>
      </c>
    </row>
    <row r="150" spans="1:5" ht="15.75" customHeight="1">
      <c r="A150" s="93" t="str">
        <f>A9</f>
        <v>60分~69分人數</v>
      </c>
      <c r="B150" s="94"/>
      <c r="C150" s="49">
        <f t="shared" si="25"/>
        <v>0</v>
      </c>
      <c r="D150" s="49">
        <f t="shared" si="25"/>
        <v>0</v>
      </c>
      <c r="E150" s="49">
        <f t="shared" si="25"/>
        <v>0</v>
      </c>
    </row>
    <row r="151" spans="1:9" ht="15.75" customHeight="1">
      <c r="A151" s="93" t="str">
        <f>A10</f>
        <v>59分以下人數</v>
      </c>
      <c r="B151" s="94"/>
      <c r="C151" s="49">
        <f t="shared" si="25"/>
        <v>0</v>
      </c>
      <c r="D151" s="49">
        <f t="shared" si="25"/>
        <v>0</v>
      </c>
      <c r="E151" s="49">
        <f t="shared" si="25"/>
        <v>0</v>
      </c>
      <c r="G151" s="13" t="s">
        <v>17</v>
      </c>
      <c r="H151" s="37"/>
      <c r="I151" s="37"/>
    </row>
    <row r="153" spans="1:7" ht="16.5">
      <c r="A153" s="92" t="str">
        <f>A1</f>
        <v>花蓮縣玉里鎮中城國民小學106學年度第2學期</v>
      </c>
      <c r="B153" s="92"/>
      <c r="C153" s="92"/>
      <c r="D153" s="92"/>
      <c r="E153" s="92"/>
      <c r="F153" s="92" t="s">
        <v>42</v>
      </c>
      <c r="G153" s="92"/>
    </row>
    <row r="154" spans="1:7" ht="9.75" customHeight="1">
      <c r="A154" s="12"/>
      <c r="B154" s="12"/>
      <c r="C154" s="12"/>
      <c r="D154" s="12"/>
      <c r="E154" s="12"/>
      <c r="F154" s="12"/>
      <c r="G154" s="12"/>
    </row>
    <row r="155" spans="1:9" ht="17.25" thickBot="1">
      <c r="A155" s="18" t="str">
        <f>A3</f>
        <v>座號</v>
      </c>
      <c r="B155" s="18" t="str">
        <f aca="true" t="shared" si="26" ref="B155:G155">B3</f>
        <v>姓名</v>
      </c>
      <c r="C155" s="18" t="str">
        <f t="shared" si="26"/>
        <v>國語</v>
      </c>
      <c r="D155" s="18" t="str">
        <f t="shared" si="26"/>
        <v>數學</v>
      </c>
      <c r="E155" s="18" t="str">
        <f t="shared" si="26"/>
        <v>英語</v>
      </c>
      <c r="F155" s="18" t="str">
        <f t="shared" si="26"/>
        <v>總分</v>
      </c>
      <c r="G155" s="18" t="str">
        <f t="shared" si="26"/>
        <v>平均</v>
      </c>
      <c r="H155" s="67"/>
      <c r="I155" s="67"/>
    </row>
    <row r="156" spans="1:7" ht="16.5">
      <c r="A156" s="19">
        <f>'學力檢核成績'!A21</f>
        <v>15</v>
      </c>
      <c r="B156" s="31">
        <f>'學力檢核成績'!B21</f>
        <v>0</v>
      </c>
      <c r="C156" s="19">
        <f>'學力檢核成績'!C21</f>
        <v>0</v>
      </c>
      <c r="D156" s="19">
        <f>'學力檢核成績'!D21</f>
        <v>0</v>
      </c>
      <c r="E156" s="19">
        <f>'學力檢核成績'!E21</f>
        <v>0</v>
      </c>
      <c r="F156" s="19">
        <f>'學力檢核成績'!H21</f>
        <v>0</v>
      </c>
      <c r="G156" s="25">
        <f>'學力檢核成績'!I21</f>
        <v>0</v>
      </c>
    </row>
    <row r="157" spans="2:5" ht="16.5">
      <c r="B157" s="13" t="s">
        <v>16</v>
      </c>
      <c r="C157" s="48" t="e">
        <f>C5</f>
        <v>#DIV/0!</v>
      </c>
      <c r="D157" s="48" t="e">
        <f>D5</f>
        <v>#DIV/0!</v>
      </c>
      <c r="E157" s="48" t="e">
        <f>E5</f>
        <v>#DIV/0!</v>
      </c>
    </row>
    <row r="158" spans="1:5" ht="15.75" customHeight="1">
      <c r="A158" s="93" t="str">
        <f>A6</f>
        <v>90分~100分人數</v>
      </c>
      <c r="B158" s="94"/>
      <c r="C158" s="49">
        <f aca="true" t="shared" si="27" ref="C158:E162">C6</f>
        <v>0</v>
      </c>
      <c r="D158" s="49">
        <f t="shared" si="27"/>
        <v>0</v>
      </c>
      <c r="E158" s="49">
        <f t="shared" si="27"/>
        <v>0</v>
      </c>
    </row>
    <row r="159" spans="1:8" ht="15.75" customHeight="1">
      <c r="A159" s="93" t="str">
        <f>A7</f>
        <v>80分~89分人數</v>
      </c>
      <c r="B159" s="94"/>
      <c r="C159" s="49">
        <f t="shared" si="27"/>
        <v>0</v>
      </c>
      <c r="D159" s="49">
        <f t="shared" si="27"/>
        <v>0</v>
      </c>
      <c r="E159" s="49">
        <f t="shared" si="27"/>
        <v>0</v>
      </c>
      <c r="F159" s="13"/>
      <c r="G159" s="41"/>
      <c r="H159" s="41"/>
    </row>
    <row r="160" spans="1:8" ht="15.75" customHeight="1">
      <c r="A160" s="93" t="str">
        <f>A8</f>
        <v>70分~79分人數</v>
      </c>
      <c r="B160" s="94"/>
      <c r="C160" s="49">
        <f t="shared" si="27"/>
        <v>0</v>
      </c>
      <c r="D160" s="49">
        <f t="shared" si="27"/>
        <v>0</v>
      </c>
      <c r="E160" s="49">
        <f t="shared" si="27"/>
        <v>0</v>
      </c>
      <c r="F160" s="13"/>
      <c r="G160" s="41"/>
      <c r="H160" s="41"/>
    </row>
    <row r="161" spans="1:8" ht="15.75" customHeight="1">
      <c r="A161" s="93" t="str">
        <f>A9</f>
        <v>60分~69分人數</v>
      </c>
      <c r="B161" s="94"/>
      <c r="C161" s="49">
        <f t="shared" si="27"/>
        <v>0</v>
      </c>
      <c r="D161" s="49">
        <f t="shared" si="27"/>
        <v>0</v>
      </c>
      <c r="E161" s="49">
        <f t="shared" si="27"/>
        <v>0</v>
      </c>
      <c r="F161" s="13"/>
      <c r="G161" s="41"/>
      <c r="H161" s="41"/>
    </row>
    <row r="162" spans="1:9" ht="15.75" customHeight="1">
      <c r="A162" s="93" t="str">
        <f>A10</f>
        <v>59分以下人數</v>
      </c>
      <c r="B162" s="94"/>
      <c r="C162" s="49">
        <f t="shared" si="27"/>
        <v>0</v>
      </c>
      <c r="D162" s="49">
        <f t="shared" si="27"/>
        <v>0</v>
      </c>
      <c r="E162" s="49">
        <f t="shared" si="27"/>
        <v>0</v>
      </c>
      <c r="F162" s="13"/>
      <c r="G162" s="13" t="s">
        <v>17</v>
      </c>
      <c r="H162" s="37"/>
      <c r="I162" s="37"/>
    </row>
    <row r="163" spans="1:7" ht="16.5">
      <c r="A163" s="92" t="str">
        <f>A1</f>
        <v>花蓮縣玉里鎮中城國民小學106學年度第2學期</v>
      </c>
      <c r="B163" s="92"/>
      <c r="C163" s="92"/>
      <c r="D163" s="92"/>
      <c r="E163" s="92"/>
      <c r="F163" s="92" t="s">
        <v>42</v>
      </c>
      <c r="G163" s="92"/>
    </row>
    <row r="164" spans="1:7" ht="9.75" customHeight="1">
      <c r="A164" s="12"/>
      <c r="B164" s="12"/>
      <c r="C164" s="12"/>
      <c r="D164" s="12"/>
      <c r="E164" s="12"/>
      <c r="F164" s="12"/>
      <c r="G164" s="12"/>
    </row>
    <row r="165" spans="1:9" ht="17.25" thickBot="1">
      <c r="A165" s="18" t="str">
        <f>A3</f>
        <v>座號</v>
      </c>
      <c r="B165" s="18" t="str">
        <f aca="true" t="shared" si="28" ref="B165:G165">B3</f>
        <v>姓名</v>
      </c>
      <c r="C165" s="18" t="str">
        <f t="shared" si="28"/>
        <v>國語</v>
      </c>
      <c r="D165" s="18" t="str">
        <f t="shared" si="28"/>
        <v>數學</v>
      </c>
      <c r="E165" s="18" t="str">
        <f t="shared" si="28"/>
        <v>英語</v>
      </c>
      <c r="F165" s="18" t="str">
        <f t="shared" si="28"/>
        <v>總分</v>
      </c>
      <c r="G165" s="18" t="str">
        <f t="shared" si="28"/>
        <v>平均</v>
      </c>
      <c r="H165" s="67"/>
      <c r="I165" s="67"/>
    </row>
    <row r="166" spans="1:7" ht="16.5">
      <c r="A166" s="19">
        <f>'學力檢核成績'!A22</f>
        <v>16</v>
      </c>
      <c r="B166" s="31">
        <f>'學力檢核成績'!B22</f>
        <v>0</v>
      </c>
      <c r="C166" s="19">
        <f>'學力檢核成績'!C22</f>
        <v>0</v>
      </c>
      <c r="D166" s="19">
        <f>'學力檢核成績'!D22</f>
        <v>0</v>
      </c>
      <c r="E166" s="19">
        <f>'學力檢核成績'!E22</f>
        <v>0</v>
      </c>
      <c r="F166" s="19">
        <f>'學力檢核成績'!H22</f>
        <v>0</v>
      </c>
      <c r="G166" s="25">
        <f>'學力檢核成績'!I22</f>
        <v>0</v>
      </c>
    </row>
    <row r="167" spans="2:5" ht="16.5">
      <c r="B167" s="13" t="s">
        <v>16</v>
      </c>
      <c r="C167" s="48" t="e">
        <f>C5</f>
        <v>#DIV/0!</v>
      </c>
      <c r="D167" s="48" t="e">
        <f>D5</f>
        <v>#DIV/0!</v>
      </c>
      <c r="E167" s="48" t="e">
        <f>E5</f>
        <v>#DIV/0!</v>
      </c>
    </row>
    <row r="168" spans="1:5" ht="15.75" customHeight="1">
      <c r="A168" s="93" t="str">
        <f>A6</f>
        <v>90分~100分人數</v>
      </c>
      <c r="B168" s="94"/>
      <c r="C168" s="49">
        <f aca="true" t="shared" si="29" ref="C168:E172">C6</f>
        <v>0</v>
      </c>
      <c r="D168" s="49">
        <f t="shared" si="29"/>
        <v>0</v>
      </c>
      <c r="E168" s="49">
        <f t="shared" si="29"/>
        <v>0</v>
      </c>
    </row>
    <row r="169" spans="1:8" ht="15.75" customHeight="1">
      <c r="A169" s="93" t="str">
        <f>A7</f>
        <v>80分~89分人數</v>
      </c>
      <c r="B169" s="94"/>
      <c r="C169" s="49">
        <f t="shared" si="29"/>
        <v>0</v>
      </c>
      <c r="D169" s="49">
        <f t="shared" si="29"/>
        <v>0</v>
      </c>
      <c r="E169" s="49">
        <f t="shared" si="29"/>
        <v>0</v>
      </c>
      <c r="F169" s="13"/>
      <c r="G169" s="41"/>
      <c r="H169" s="41"/>
    </row>
    <row r="170" spans="1:8" ht="15.75" customHeight="1">
      <c r="A170" s="93" t="str">
        <f>A8</f>
        <v>70分~79分人數</v>
      </c>
      <c r="B170" s="94"/>
      <c r="C170" s="49">
        <f t="shared" si="29"/>
        <v>0</v>
      </c>
      <c r="D170" s="49">
        <f t="shared" si="29"/>
        <v>0</v>
      </c>
      <c r="E170" s="49">
        <f t="shared" si="29"/>
        <v>0</v>
      </c>
      <c r="F170" s="13"/>
      <c r="G170" s="41"/>
      <c r="H170" s="41"/>
    </row>
    <row r="171" spans="1:8" ht="15.75" customHeight="1">
      <c r="A171" s="93" t="str">
        <f>A9</f>
        <v>60分~69分人數</v>
      </c>
      <c r="B171" s="94"/>
      <c r="C171" s="49">
        <f t="shared" si="29"/>
        <v>0</v>
      </c>
      <c r="D171" s="49">
        <f t="shared" si="29"/>
        <v>0</v>
      </c>
      <c r="E171" s="49">
        <f t="shared" si="29"/>
        <v>0</v>
      </c>
      <c r="F171" s="13"/>
      <c r="G171" s="41"/>
      <c r="H171" s="41"/>
    </row>
    <row r="172" spans="1:9" ht="15.75" customHeight="1">
      <c r="A172" s="93" t="str">
        <f>A10</f>
        <v>59分以下人數</v>
      </c>
      <c r="B172" s="94"/>
      <c r="C172" s="49">
        <f t="shared" si="29"/>
        <v>0</v>
      </c>
      <c r="D172" s="49">
        <f t="shared" si="29"/>
        <v>0</v>
      </c>
      <c r="E172" s="49">
        <f t="shared" si="29"/>
        <v>0</v>
      </c>
      <c r="F172" s="13"/>
      <c r="G172" s="13" t="s">
        <v>17</v>
      </c>
      <c r="H172" s="37"/>
      <c r="I172" s="37"/>
    </row>
    <row r="174" spans="1:7" ht="16.5">
      <c r="A174" s="92" t="str">
        <f>A1</f>
        <v>花蓮縣玉里鎮中城國民小學106學年度第2學期</v>
      </c>
      <c r="B174" s="92"/>
      <c r="C174" s="92"/>
      <c r="D174" s="92"/>
      <c r="E174" s="92"/>
      <c r="F174" s="92" t="s">
        <v>42</v>
      </c>
      <c r="G174" s="92"/>
    </row>
    <row r="175" spans="1:7" ht="9.75" customHeight="1">
      <c r="A175" s="12"/>
      <c r="B175" s="12"/>
      <c r="C175" s="12"/>
      <c r="D175" s="12"/>
      <c r="E175" s="12"/>
      <c r="F175" s="12"/>
      <c r="G175" s="12"/>
    </row>
    <row r="176" spans="1:9" ht="17.25" thickBot="1">
      <c r="A176" s="18" t="str">
        <f>A3</f>
        <v>座號</v>
      </c>
      <c r="B176" s="18" t="str">
        <f aca="true" t="shared" si="30" ref="B176:G176">B3</f>
        <v>姓名</v>
      </c>
      <c r="C176" s="18" t="str">
        <f t="shared" si="30"/>
        <v>國語</v>
      </c>
      <c r="D176" s="18" t="str">
        <f t="shared" si="30"/>
        <v>數學</v>
      </c>
      <c r="E176" s="18" t="str">
        <f t="shared" si="30"/>
        <v>英語</v>
      </c>
      <c r="F176" s="18" t="str">
        <f t="shared" si="30"/>
        <v>總分</v>
      </c>
      <c r="G176" s="18" t="str">
        <f t="shared" si="30"/>
        <v>平均</v>
      </c>
      <c r="H176" s="67"/>
      <c r="I176" s="67"/>
    </row>
    <row r="177" spans="1:7" ht="16.5">
      <c r="A177" s="19">
        <f>'學力檢核成績'!A23</f>
        <v>17</v>
      </c>
      <c r="B177" s="31">
        <f>'學力檢核成績'!B23</f>
        <v>0</v>
      </c>
      <c r="C177" s="19">
        <f>'學力檢核成績'!C23</f>
        <v>0</v>
      </c>
      <c r="D177" s="19">
        <f>'學力檢核成績'!D23</f>
        <v>0</v>
      </c>
      <c r="E177" s="19">
        <f>'學力檢核成績'!E23</f>
        <v>0</v>
      </c>
      <c r="F177" s="19">
        <f>'學力檢核成績'!H23</f>
        <v>0</v>
      </c>
      <c r="G177" s="25">
        <f>'學力檢核成績'!I23</f>
        <v>0</v>
      </c>
    </row>
    <row r="178" spans="2:5" ht="16.5">
      <c r="B178" s="13" t="s">
        <v>16</v>
      </c>
      <c r="C178" s="48" t="e">
        <f>C5</f>
        <v>#DIV/0!</v>
      </c>
      <c r="D178" s="48" t="e">
        <f>D5</f>
        <v>#DIV/0!</v>
      </c>
      <c r="E178" s="48" t="e">
        <f>E5</f>
        <v>#DIV/0!</v>
      </c>
    </row>
    <row r="179" spans="1:5" ht="15.75" customHeight="1">
      <c r="A179" s="93" t="str">
        <f>A6</f>
        <v>90分~100分人數</v>
      </c>
      <c r="B179" s="94"/>
      <c r="C179" s="49">
        <f aca="true" t="shared" si="31" ref="C179:E183">C6</f>
        <v>0</v>
      </c>
      <c r="D179" s="49">
        <f t="shared" si="31"/>
        <v>0</v>
      </c>
      <c r="E179" s="49">
        <f t="shared" si="31"/>
        <v>0</v>
      </c>
    </row>
    <row r="180" spans="1:8" ht="15.75" customHeight="1">
      <c r="A180" s="93" t="str">
        <f>A7</f>
        <v>80分~89分人數</v>
      </c>
      <c r="B180" s="94"/>
      <c r="C180" s="49">
        <f t="shared" si="31"/>
        <v>0</v>
      </c>
      <c r="D180" s="49">
        <f t="shared" si="31"/>
        <v>0</v>
      </c>
      <c r="E180" s="49">
        <f t="shared" si="31"/>
        <v>0</v>
      </c>
      <c r="F180" s="13"/>
      <c r="G180" s="41"/>
      <c r="H180" s="41"/>
    </row>
    <row r="181" spans="1:8" ht="15.75" customHeight="1">
      <c r="A181" s="93" t="str">
        <f>A8</f>
        <v>70分~79分人數</v>
      </c>
      <c r="B181" s="94"/>
      <c r="C181" s="49">
        <f t="shared" si="31"/>
        <v>0</v>
      </c>
      <c r="D181" s="49">
        <f t="shared" si="31"/>
        <v>0</v>
      </c>
      <c r="E181" s="49">
        <f t="shared" si="31"/>
        <v>0</v>
      </c>
      <c r="F181" s="13"/>
      <c r="G181" s="41"/>
      <c r="H181" s="41"/>
    </row>
    <row r="182" spans="1:8" ht="15.75" customHeight="1">
      <c r="A182" s="93" t="str">
        <f>A9</f>
        <v>60分~69分人數</v>
      </c>
      <c r="B182" s="94"/>
      <c r="C182" s="49">
        <f t="shared" si="31"/>
        <v>0</v>
      </c>
      <c r="D182" s="49">
        <f t="shared" si="31"/>
        <v>0</v>
      </c>
      <c r="E182" s="49">
        <f t="shared" si="31"/>
        <v>0</v>
      </c>
      <c r="F182" s="13"/>
      <c r="G182" s="41"/>
      <c r="H182" s="41"/>
    </row>
    <row r="183" spans="1:9" ht="15.75" customHeight="1">
      <c r="A183" s="93" t="str">
        <f>A10</f>
        <v>59分以下人數</v>
      </c>
      <c r="B183" s="94"/>
      <c r="C183" s="49">
        <f t="shared" si="31"/>
        <v>0</v>
      </c>
      <c r="D183" s="49">
        <f t="shared" si="31"/>
        <v>0</v>
      </c>
      <c r="E183" s="49">
        <f t="shared" si="31"/>
        <v>0</v>
      </c>
      <c r="F183" s="13"/>
      <c r="G183" s="13" t="s">
        <v>17</v>
      </c>
      <c r="H183" s="37"/>
      <c r="I183" s="37"/>
    </row>
    <row r="185" spans="1:7" ht="16.5">
      <c r="A185" s="92" t="str">
        <f>A1</f>
        <v>花蓮縣玉里鎮中城國民小學106學年度第2學期</v>
      </c>
      <c r="B185" s="92"/>
      <c r="C185" s="92"/>
      <c r="D185" s="92"/>
      <c r="E185" s="92"/>
      <c r="F185" s="92" t="s">
        <v>42</v>
      </c>
      <c r="G185" s="92"/>
    </row>
    <row r="186" spans="1:7" ht="9.75" customHeight="1">
      <c r="A186" s="12"/>
      <c r="B186" s="12"/>
      <c r="C186" s="12"/>
      <c r="D186" s="12"/>
      <c r="E186" s="12"/>
      <c r="F186" s="12"/>
      <c r="G186" s="12"/>
    </row>
    <row r="187" spans="1:9" ht="17.25" thickBot="1">
      <c r="A187" s="18" t="str">
        <f>A3</f>
        <v>座號</v>
      </c>
      <c r="B187" s="18" t="str">
        <f aca="true" t="shared" si="32" ref="B187:G187">B3</f>
        <v>姓名</v>
      </c>
      <c r="C187" s="18" t="str">
        <f t="shared" si="32"/>
        <v>國語</v>
      </c>
      <c r="D187" s="18" t="str">
        <f t="shared" si="32"/>
        <v>數學</v>
      </c>
      <c r="E187" s="18" t="str">
        <f t="shared" si="32"/>
        <v>英語</v>
      </c>
      <c r="F187" s="18" t="str">
        <f t="shared" si="32"/>
        <v>總分</v>
      </c>
      <c r="G187" s="18" t="str">
        <f t="shared" si="32"/>
        <v>平均</v>
      </c>
      <c r="H187" s="67"/>
      <c r="I187" s="67"/>
    </row>
    <row r="188" spans="1:7" ht="16.5">
      <c r="A188" s="19">
        <f>'學力檢核成績'!A24</f>
        <v>18</v>
      </c>
      <c r="B188" s="31">
        <f>'學力檢核成績'!B24</f>
        <v>0</v>
      </c>
      <c r="C188" s="19">
        <f>'學力檢核成績'!C24</f>
        <v>0</v>
      </c>
      <c r="D188" s="19">
        <f>'學力檢核成績'!D24</f>
        <v>0</v>
      </c>
      <c r="E188" s="19">
        <f>'學力檢核成績'!E24</f>
        <v>0</v>
      </c>
      <c r="F188" s="19">
        <f>'學力檢核成績'!H24</f>
        <v>0</v>
      </c>
      <c r="G188" s="25">
        <f>'學力檢核成績'!I24</f>
        <v>0</v>
      </c>
    </row>
    <row r="189" spans="2:5" ht="16.5">
      <c r="B189" s="13" t="s">
        <v>16</v>
      </c>
      <c r="C189" s="48" t="e">
        <f>C5</f>
        <v>#DIV/0!</v>
      </c>
      <c r="D189" s="48" t="e">
        <f>D5</f>
        <v>#DIV/0!</v>
      </c>
      <c r="E189" s="48" t="e">
        <f>E5</f>
        <v>#DIV/0!</v>
      </c>
    </row>
    <row r="190" spans="1:5" ht="15.75" customHeight="1">
      <c r="A190" s="93" t="str">
        <f>A6</f>
        <v>90分~100分人數</v>
      </c>
      <c r="B190" s="94"/>
      <c r="C190" s="49">
        <f aca="true" t="shared" si="33" ref="C190:E194">C6</f>
        <v>0</v>
      </c>
      <c r="D190" s="49">
        <f t="shared" si="33"/>
        <v>0</v>
      </c>
      <c r="E190" s="49">
        <f t="shared" si="33"/>
        <v>0</v>
      </c>
    </row>
    <row r="191" spans="1:8" ht="15.75" customHeight="1">
      <c r="A191" s="93" t="str">
        <f>A7</f>
        <v>80分~89分人數</v>
      </c>
      <c r="B191" s="94"/>
      <c r="C191" s="49">
        <f t="shared" si="33"/>
        <v>0</v>
      </c>
      <c r="D191" s="49">
        <f t="shared" si="33"/>
        <v>0</v>
      </c>
      <c r="E191" s="49">
        <f t="shared" si="33"/>
        <v>0</v>
      </c>
      <c r="F191" s="13"/>
      <c r="G191" s="41"/>
      <c r="H191" s="41"/>
    </row>
    <row r="192" spans="1:8" ht="15.75" customHeight="1">
      <c r="A192" s="93" t="str">
        <f>A8</f>
        <v>70分~79分人數</v>
      </c>
      <c r="B192" s="94"/>
      <c r="C192" s="49">
        <f t="shared" si="33"/>
        <v>0</v>
      </c>
      <c r="D192" s="49">
        <f t="shared" si="33"/>
        <v>0</v>
      </c>
      <c r="E192" s="49">
        <f t="shared" si="33"/>
        <v>0</v>
      </c>
      <c r="F192" s="13"/>
      <c r="G192" s="41"/>
      <c r="H192" s="41"/>
    </row>
    <row r="193" spans="1:8" ht="15.75" customHeight="1">
      <c r="A193" s="93" t="str">
        <f>A9</f>
        <v>60分~69分人數</v>
      </c>
      <c r="B193" s="94"/>
      <c r="C193" s="49">
        <f t="shared" si="33"/>
        <v>0</v>
      </c>
      <c r="D193" s="49">
        <f t="shared" si="33"/>
        <v>0</v>
      </c>
      <c r="E193" s="49">
        <f t="shared" si="33"/>
        <v>0</v>
      </c>
      <c r="F193" s="13"/>
      <c r="G193" s="41"/>
      <c r="H193" s="41"/>
    </row>
    <row r="194" spans="1:9" ht="15.75" customHeight="1">
      <c r="A194" s="93" t="str">
        <f>A10</f>
        <v>59分以下人數</v>
      </c>
      <c r="B194" s="94"/>
      <c r="C194" s="49">
        <f t="shared" si="33"/>
        <v>0</v>
      </c>
      <c r="D194" s="49">
        <f t="shared" si="33"/>
        <v>0</v>
      </c>
      <c r="E194" s="49">
        <f t="shared" si="33"/>
        <v>0</v>
      </c>
      <c r="F194" s="13"/>
      <c r="G194" s="13" t="s">
        <v>17</v>
      </c>
      <c r="H194" s="37"/>
      <c r="I194" s="37"/>
    </row>
    <row r="196" spans="1:7" ht="16.5">
      <c r="A196" s="92" t="str">
        <f>A1</f>
        <v>花蓮縣玉里鎮中城國民小學106學年度第2學期</v>
      </c>
      <c r="B196" s="92"/>
      <c r="C196" s="92"/>
      <c r="D196" s="92"/>
      <c r="E196" s="92"/>
      <c r="F196" s="92" t="s">
        <v>42</v>
      </c>
      <c r="G196" s="92"/>
    </row>
    <row r="197" spans="1:7" ht="9.75" customHeight="1">
      <c r="A197" s="12"/>
      <c r="B197" s="12"/>
      <c r="C197" s="12"/>
      <c r="D197" s="12"/>
      <c r="E197" s="12"/>
      <c r="F197" s="12"/>
      <c r="G197" s="12"/>
    </row>
    <row r="198" spans="1:9" ht="17.25" thickBot="1">
      <c r="A198" s="18" t="str">
        <f>A3</f>
        <v>座號</v>
      </c>
      <c r="B198" s="18" t="str">
        <f aca="true" t="shared" si="34" ref="B198:G198">B3</f>
        <v>姓名</v>
      </c>
      <c r="C198" s="18" t="str">
        <f t="shared" si="34"/>
        <v>國語</v>
      </c>
      <c r="D198" s="18" t="str">
        <f t="shared" si="34"/>
        <v>數學</v>
      </c>
      <c r="E198" s="18" t="str">
        <f t="shared" si="34"/>
        <v>英語</v>
      </c>
      <c r="F198" s="18" t="str">
        <f t="shared" si="34"/>
        <v>總分</v>
      </c>
      <c r="G198" s="18" t="str">
        <f t="shared" si="34"/>
        <v>平均</v>
      </c>
      <c r="H198" s="67"/>
      <c r="I198" s="67"/>
    </row>
    <row r="199" spans="1:7" ht="16.5">
      <c r="A199" s="19">
        <f>'學力檢核成績'!A25</f>
        <v>19</v>
      </c>
      <c r="B199" s="31">
        <f>'學力檢核成績'!B25</f>
        <v>0</v>
      </c>
      <c r="C199" s="19">
        <f>'學力檢核成績'!C25</f>
        <v>0</v>
      </c>
      <c r="D199" s="19">
        <f>'學力檢核成績'!D25</f>
        <v>0</v>
      </c>
      <c r="E199" s="19">
        <f>'學力檢核成績'!E25</f>
        <v>0</v>
      </c>
      <c r="F199" s="19">
        <f>'學力檢核成績'!H25</f>
        <v>0</v>
      </c>
      <c r="G199" s="25">
        <f>'學力檢核成績'!I25</f>
        <v>0</v>
      </c>
    </row>
    <row r="200" spans="2:5" ht="16.5">
      <c r="B200" s="13" t="s">
        <v>16</v>
      </c>
      <c r="C200" s="48" t="e">
        <f>C5</f>
        <v>#DIV/0!</v>
      </c>
      <c r="D200" s="48" t="e">
        <f>D5</f>
        <v>#DIV/0!</v>
      </c>
      <c r="E200" s="48" t="e">
        <f>E5</f>
        <v>#DIV/0!</v>
      </c>
    </row>
    <row r="201" spans="1:5" ht="15.75" customHeight="1">
      <c r="A201" s="93" t="str">
        <f>A6</f>
        <v>90分~100分人數</v>
      </c>
      <c r="B201" s="94"/>
      <c r="C201" s="49">
        <f aca="true" t="shared" si="35" ref="C201:E205">C6</f>
        <v>0</v>
      </c>
      <c r="D201" s="49">
        <f t="shared" si="35"/>
        <v>0</v>
      </c>
      <c r="E201" s="49">
        <f t="shared" si="35"/>
        <v>0</v>
      </c>
    </row>
    <row r="202" spans="1:8" ht="15.75" customHeight="1">
      <c r="A202" s="93" t="str">
        <f>A7</f>
        <v>80分~89分人數</v>
      </c>
      <c r="B202" s="94"/>
      <c r="C202" s="49">
        <f t="shared" si="35"/>
        <v>0</v>
      </c>
      <c r="D202" s="49">
        <f t="shared" si="35"/>
        <v>0</v>
      </c>
      <c r="E202" s="49">
        <f t="shared" si="35"/>
        <v>0</v>
      </c>
      <c r="F202" s="13"/>
      <c r="G202" s="41"/>
      <c r="H202" s="41"/>
    </row>
    <row r="203" spans="1:8" ht="15.75" customHeight="1">
      <c r="A203" s="93" t="str">
        <f>A8</f>
        <v>70分~79分人數</v>
      </c>
      <c r="B203" s="94"/>
      <c r="C203" s="49">
        <f t="shared" si="35"/>
        <v>0</v>
      </c>
      <c r="D203" s="49">
        <f t="shared" si="35"/>
        <v>0</v>
      </c>
      <c r="E203" s="49">
        <f t="shared" si="35"/>
        <v>0</v>
      </c>
      <c r="F203" s="13"/>
      <c r="G203" s="41"/>
      <c r="H203" s="41"/>
    </row>
    <row r="204" spans="1:8" ht="15.75" customHeight="1">
      <c r="A204" s="93" t="str">
        <f>A9</f>
        <v>60分~69分人數</v>
      </c>
      <c r="B204" s="94"/>
      <c r="C204" s="49">
        <f t="shared" si="35"/>
        <v>0</v>
      </c>
      <c r="D204" s="49">
        <f t="shared" si="35"/>
        <v>0</v>
      </c>
      <c r="E204" s="49">
        <f t="shared" si="35"/>
        <v>0</v>
      </c>
      <c r="F204" s="13"/>
      <c r="G204" s="41"/>
      <c r="H204" s="41"/>
    </row>
    <row r="205" spans="1:9" ht="15.75" customHeight="1">
      <c r="A205" s="93" t="str">
        <f>A10</f>
        <v>59分以下人數</v>
      </c>
      <c r="B205" s="94"/>
      <c r="C205" s="49">
        <f t="shared" si="35"/>
        <v>0</v>
      </c>
      <c r="D205" s="49">
        <f t="shared" si="35"/>
        <v>0</v>
      </c>
      <c r="E205" s="49">
        <f t="shared" si="35"/>
        <v>0</v>
      </c>
      <c r="F205" s="13"/>
      <c r="G205" s="13" t="s">
        <v>17</v>
      </c>
      <c r="H205" s="37"/>
      <c r="I205" s="37"/>
    </row>
    <row r="207" spans="1:7" ht="16.5">
      <c r="A207" s="92" t="str">
        <f>A1</f>
        <v>花蓮縣玉里鎮中城國民小學106學年度第2學期</v>
      </c>
      <c r="B207" s="92"/>
      <c r="C207" s="92"/>
      <c r="D207" s="92"/>
      <c r="E207" s="92"/>
      <c r="F207" s="92" t="s">
        <v>42</v>
      </c>
      <c r="G207" s="92"/>
    </row>
    <row r="208" spans="1:7" ht="9.75" customHeight="1">
      <c r="A208" s="12"/>
      <c r="B208" s="12"/>
      <c r="C208" s="12"/>
      <c r="D208" s="12"/>
      <c r="E208" s="12"/>
      <c r="F208" s="12"/>
      <c r="G208" s="12"/>
    </row>
    <row r="209" spans="1:9" ht="17.25" thickBot="1">
      <c r="A209" s="18" t="str">
        <f>A3</f>
        <v>座號</v>
      </c>
      <c r="B209" s="18" t="str">
        <f aca="true" t="shared" si="36" ref="B209:G209">B3</f>
        <v>姓名</v>
      </c>
      <c r="C209" s="18" t="str">
        <f t="shared" si="36"/>
        <v>國語</v>
      </c>
      <c r="D209" s="18" t="str">
        <f t="shared" si="36"/>
        <v>數學</v>
      </c>
      <c r="E209" s="18" t="str">
        <f t="shared" si="36"/>
        <v>英語</v>
      </c>
      <c r="F209" s="18" t="str">
        <f t="shared" si="36"/>
        <v>總分</v>
      </c>
      <c r="G209" s="18" t="str">
        <f t="shared" si="36"/>
        <v>平均</v>
      </c>
      <c r="H209" s="67"/>
      <c r="I209" s="67"/>
    </row>
    <row r="210" spans="1:7" ht="16.5">
      <c r="A210" s="19">
        <f>'學力檢核成績'!A26</f>
        <v>20</v>
      </c>
      <c r="B210" s="31">
        <f>'學力檢核成績'!B26</f>
        <v>0</v>
      </c>
      <c r="C210" s="19">
        <f>'學力檢核成績'!C26</f>
        <v>0</v>
      </c>
      <c r="D210" s="19">
        <f>'學力檢核成績'!D26</f>
        <v>0</v>
      </c>
      <c r="E210" s="19">
        <f>'學力檢核成績'!E26</f>
        <v>0</v>
      </c>
      <c r="F210" s="19">
        <f>'學力檢核成績'!H26</f>
        <v>0</v>
      </c>
      <c r="G210" s="25">
        <f>'學力檢核成績'!I26</f>
        <v>0</v>
      </c>
    </row>
    <row r="211" spans="2:5" ht="16.5">
      <c r="B211" s="13" t="s">
        <v>16</v>
      </c>
      <c r="C211" s="48" t="e">
        <f>C5</f>
        <v>#DIV/0!</v>
      </c>
      <c r="D211" s="48" t="e">
        <f>D5</f>
        <v>#DIV/0!</v>
      </c>
      <c r="E211" s="48" t="e">
        <f>E5</f>
        <v>#DIV/0!</v>
      </c>
    </row>
    <row r="212" spans="1:5" ht="15.75" customHeight="1">
      <c r="A212" s="93" t="str">
        <f>A6</f>
        <v>90分~100分人數</v>
      </c>
      <c r="B212" s="94"/>
      <c r="C212" s="49">
        <f aca="true" t="shared" si="37" ref="C212:E216">C6</f>
        <v>0</v>
      </c>
      <c r="D212" s="49">
        <f t="shared" si="37"/>
        <v>0</v>
      </c>
      <c r="E212" s="49">
        <f t="shared" si="37"/>
        <v>0</v>
      </c>
    </row>
    <row r="213" spans="1:8" ht="15.75" customHeight="1">
      <c r="A213" s="93" t="str">
        <f>A7</f>
        <v>80分~89分人數</v>
      </c>
      <c r="B213" s="94"/>
      <c r="C213" s="49">
        <f t="shared" si="37"/>
        <v>0</v>
      </c>
      <c r="D213" s="49">
        <f t="shared" si="37"/>
        <v>0</v>
      </c>
      <c r="E213" s="49">
        <f t="shared" si="37"/>
        <v>0</v>
      </c>
      <c r="F213" s="13"/>
      <c r="G213" s="41"/>
      <c r="H213" s="41"/>
    </row>
    <row r="214" spans="1:8" ht="15.75" customHeight="1">
      <c r="A214" s="93" t="str">
        <f>A8</f>
        <v>70分~79分人數</v>
      </c>
      <c r="B214" s="94"/>
      <c r="C214" s="49">
        <f t="shared" si="37"/>
        <v>0</v>
      </c>
      <c r="D214" s="49">
        <f t="shared" si="37"/>
        <v>0</v>
      </c>
      <c r="E214" s="49">
        <f t="shared" si="37"/>
        <v>0</v>
      </c>
      <c r="F214" s="13"/>
      <c r="G214" s="41"/>
      <c r="H214" s="41"/>
    </row>
    <row r="215" spans="1:8" ht="15.75" customHeight="1">
      <c r="A215" s="93" t="str">
        <f>A9</f>
        <v>60分~69分人數</v>
      </c>
      <c r="B215" s="94"/>
      <c r="C215" s="49">
        <f t="shared" si="37"/>
        <v>0</v>
      </c>
      <c r="D215" s="49">
        <f t="shared" si="37"/>
        <v>0</v>
      </c>
      <c r="E215" s="49">
        <f t="shared" si="37"/>
        <v>0</v>
      </c>
      <c r="F215" s="13"/>
      <c r="G215" s="41"/>
      <c r="H215" s="41"/>
    </row>
    <row r="216" spans="1:9" ht="15.75" customHeight="1">
      <c r="A216" s="93" t="str">
        <f>A10</f>
        <v>59分以下人數</v>
      </c>
      <c r="B216" s="94"/>
      <c r="C216" s="49">
        <f t="shared" si="37"/>
        <v>0</v>
      </c>
      <c r="D216" s="49">
        <f t="shared" si="37"/>
        <v>0</v>
      </c>
      <c r="E216" s="49">
        <f t="shared" si="37"/>
        <v>0</v>
      </c>
      <c r="F216" s="13"/>
      <c r="G216" s="13" t="s">
        <v>17</v>
      </c>
      <c r="H216" s="37"/>
      <c r="I216" s="37"/>
    </row>
    <row r="217" spans="1:7" ht="16.5">
      <c r="A217" s="92" t="str">
        <f>A1</f>
        <v>花蓮縣玉里鎮中城國民小學106學年度第2學期</v>
      </c>
      <c r="B217" s="92"/>
      <c r="C217" s="92"/>
      <c r="D217" s="92"/>
      <c r="E217" s="92"/>
      <c r="F217" s="92" t="s">
        <v>42</v>
      </c>
      <c r="G217" s="92"/>
    </row>
    <row r="218" spans="1:7" ht="9.75" customHeight="1">
      <c r="A218" s="12"/>
      <c r="B218" s="12"/>
      <c r="C218" s="12"/>
      <c r="D218" s="12"/>
      <c r="E218" s="12"/>
      <c r="F218" s="12"/>
      <c r="G218" s="12"/>
    </row>
    <row r="219" spans="1:9" ht="17.25" thickBot="1">
      <c r="A219" s="18" t="str">
        <f>A3</f>
        <v>座號</v>
      </c>
      <c r="B219" s="18" t="str">
        <f aca="true" t="shared" si="38" ref="B219:G219">B3</f>
        <v>姓名</v>
      </c>
      <c r="C219" s="18" t="str">
        <f t="shared" si="38"/>
        <v>國語</v>
      </c>
      <c r="D219" s="18" t="str">
        <f t="shared" si="38"/>
        <v>數學</v>
      </c>
      <c r="E219" s="18" t="str">
        <f t="shared" si="38"/>
        <v>英語</v>
      </c>
      <c r="F219" s="18" t="str">
        <f t="shared" si="38"/>
        <v>總分</v>
      </c>
      <c r="G219" s="18" t="str">
        <f t="shared" si="38"/>
        <v>平均</v>
      </c>
      <c r="H219" s="67"/>
      <c r="I219" s="67"/>
    </row>
    <row r="220" spans="1:7" ht="16.5">
      <c r="A220" s="19">
        <f>'學力檢核成績'!A27</f>
        <v>21</v>
      </c>
      <c r="B220" s="31">
        <f>'學力檢核成績'!B27</f>
        <v>0</v>
      </c>
      <c r="C220" s="19">
        <f>'學力檢核成績'!C27</f>
        <v>0</v>
      </c>
      <c r="D220" s="19">
        <f>'學力檢核成績'!D27</f>
        <v>0</v>
      </c>
      <c r="E220" s="19">
        <f>'學力檢核成績'!E27</f>
        <v>0</v>
      </c>
      <c r="F220" s="19">
        <f>'學力檢核成績'!H27</f>
        <v>0</v>
      </c>
      <c r="G220" s="25">
        <f>'學力檢核成績'!I27</f>
        <v>0</v>
      </c>
    </row>
    <row r="221" spans="2:5" ht="16.5">
      <c r="B221" s="13" t="s">
        <v>16</v>
      </c>
      <c r="C221" s="48" t="e">
        <f>C5</f>
        <v>#DIV/0!</v>
      </c>
      <c r="D221" s="48" t="e">
        <f>D5</f>
        <v>#DIV/0!</v>
      </c>
      <c r="E221" s="48" t="e">
        <f>E5</f>
        <v>#DIV/0!</v>
      </c>
    </row>
    <row r="222" spans="1:5" ht="15.75" customHeight="1">
      <c r="A222" s="93" t="str">
        <f>A6</f>
        <v>90分~100分人數</v>
      </c>
      <c r="B222" s="94"/>
      <c r="C222" s="49">
        <f aca="true" t="shared" si="39" ref="C222:E226">C6</f>
        <v>0</v>
      </c>
      <c r="D222" s="49">
        <f t="shared" si="39"/>
        <v>0</v>
      </c>
      <c r="E222" s="49">
        <f t="shared" si="39"/>
        <v>0</v>
      </c>
    </row>
    <row r="223" spans="1:5" ht="15.75" customHeight="1">
      <c r="A223" s="93" t="str">
        <f>A7</f>
        <v>80分~89分人數</v>
      </c>
      <c r="B223" s="94"/>
      <c r="C223" s="49">
        <f t="shared" si="39"/>
        <v>0</v>
      </c>
      <c r="D223" s="49">
        <f t="shared" si="39"/>
        <v>0</v>
      </c>
      <c r="E223" s="49">
        <f t="shared" si="39"/>
        <v>0</v>
      </c>
    </row>
    <row r="224" spans="1:5" ht="15.75" customHeight="1">
      <c r="A224" s="93" t="str">
        <f>A8</f>
        <v>70分~79分人數</v>
      </c>
      <c r="B224" s="94"/>
      <c r="C224" s="49">
        <f t="shared" si="39"/>
        <v>0</v>
      </c>
      <c r="D224" s="49">
        <f t="shared" si="39"/>
        <v>0</v>
      </c>
      <c r="E224" s="49">
        <f t="shared" si="39"/>
        <v>0</v>
      </c>
    </row>
    <row r="225" spans="1:5" ht="15.75" customHeight="1">
      <c r="A225" s="93" t="str">
        <f>A9</f>
        <v>60分~69分人數</v>
      </c>
      <c r="B225" s="94"/>
      <c r="C225" s="49">
        <f t="shared" si="39"/>
        <v>0</v>
      </c>
      <c r="D225" s="49">
        <f t="shared" si="39"/>
        <v>0</v>
      </c>
      <c r="E225" s="49">
        <f t="shared" si="39"/>
        <v>0</v>
      </c>
    </row>
    <row r="226" spans="1:9" ht="15.75" customHeight="1">
      <c r="A226" s="93" t="str">
        <f>A10</f>
        <v>59分以下人數</v>
      </c>
      <c r="B226" s="94"/>
      <c r="C226" s="49">
        <f t="shared" si="39"/>
        <v>0</v>
      </c>
      <c r="D226" s="49">
        <f t="shared" si="39"/>
        <v>0</v>
      </c>
      <c r="E226" s="49">
        <f t="shared" si="39"/>
        <v>0</v>
      </c>
      <c r="G226" s="13" t="s">
        <v>17</v>
      </c>
      <c r="H226" s="37"/>
      <c r="I226" s="37"/>
    </row>
    <row r="228" spans="1:7" ht="16.5">
      <c r="A228" s="92" t="str">
        <f>A1</f>
        <v>花蓮縣玉里鎮中城國民小學106學年度第2學期</v>
      </c>
      <c r="B228" s="92"/>
      <c r="C228" s="92"/>
      <c r="D228" s="92"/>
      <c r="E228" s="92"/>
      <c r="F228" s="92" t="s">
        <v>42</v>
      </c>
      <c r="G228" s="92"/>
    </row>
    <row r="229" spans="1:7" ht="9.75" customHeight="1">
      <c r="A229" s="12"/>
      <c r="B229" s="12"/>
      <c r="C229" s="12"/>
      <c r="D229" s="12"/>
      <c r="E229" s="12"/>
      <c r="F229" s="12"/>
      <c r="G229" s="12"/>
    </row>
    <row r="230" spans="1:9" ht="17.25" thickBot="1">
      <c r="A230" s="18" t="str">
        <f>A3</f>
        <v>座號</v>
      </c>
      <c r="B230" s="18" t="str">
        <f aca="true" t="shared" si="40" ref="B230:G230">B3</f>
        <v>姓名</v>
      </c>
      <c r="C230" s="18" t="str">
        <f t="shared" si="40"/>
        <v>國語</v>
      </c>
      <c r="D230" s="18" t="str">
        <f t="shared" si="40"/>
        <v>數學</v>
      </c>
      <c r="E230" s="18" t="str">
        <f t="shared" si="40"/>
        <v>英語</v>
      </c>
      <c r="F230" s="18" t="str">
        <f t="shared" si="40"/>
        <v>總分</v>
      </c>
      <c r="G230" s="18" t="str">
        <f t="shared" si="40"/>
        <v>平均</v>
      </c>
      <c r="H230" s="67"/>
      <c r="I230" s="67"/>
    </row>
    <row r="231" spans="1:7" ht="16.5">
      <c r="A231" s="19">
        <f>'學力檢核成績'!A28</f>
        <v>22</v>
      </c>
      <c r="B231" s="31">
        <f>'學力檢核成績'!B28</f>
        <v>0</v>
      </c>
      <c r="C231" s="19">
        <f>'學力檢核成績'!C28</f>
        <v>0</v>
      </c>
      <c r="D231" s="19">
        <f>'學力檢核成績'!D28</f>
        <v>0</v>
      </c>
      <c r="E231" s="19">
        <f>'學力檢核成績'!E28</f>
        <v>0</v>
      </c>
      <c r="F231" s="19">
        <f>'學力檢核成績'!H28</f>
        <v>0</v>
      </c>
      <c r="G231" s="25">
        <f>'學力檢核成績'!I28</f>
        <v>0</v>
      </c>
    </row>
    <row r="232" spans="2:5" ht="16.5">
      <c r="B232" s="13" t="s">
        <v>16</v>
      </c>
      <c r="C232" s="48" t="e">
        <f>C5</f>
        <v>#DIV/0!</v>
      </c>
      <c r="D232" s="48" t="e">
        <f>D5</f>
        <v>#DIV/0!</v>
      </c>
      <c r="E232" s="48" t="e">
        <f>E5</f>
        <v>#DIV/0!</v>
      </c>
    </row>
    <row r="233" spans="1:5" ht="15.75" customHeight="1">
      <c r="A233" s="93" t="str">
        <f>A6</f>
        <v>90分~100分人數</v>
      </c>
      <c r="B233" s="94"/>
      <c r="C233" s="49">
        <f aca="true" t="shared" si="41" ref="C233:E237">C6</f>
        <v>0</v>
      </c>
      <c r="D233" s="49">
        <f t="shared" si="41"/>
        <v>0</v>
      </c>
      <c r="E233" s="49">
        <f t="shared" si="41"/>
        <v>0</v>
      </c>
    </row>
    <row r="234" spans="1:8" ht="15.75" customHeight="1">
      <c r="A234" s="93" t="str">
        <f>A7</f>
        <v>80分~89分人數</v>
      </c>
      <c r="B234" s="94"/>
      <c r="C234" s="49">
        <f t="shared" si="41"/>
        <v>0</v>
      </c>
      <c r="D234" s="49">
        <f t="shared" si="41"/>
        <v>0</v>
      </c>
      <c r="E234" s="49">
        <f t="shared" si="41"/>
        <v>0</v>
      </c>
      <c r="F234" s="13"/>
      <c r="G234" s="41"/>
      <c r="H234" s="41"/>
    </row>
    <row r="235" spans="1:8" ht="15.75" customHeight="1">
      <c r="A235" s="93" t="str">
        <f>A8</f>
        <v>70分~79分人數</v>
      </c>
      <c r="B235" s="94"/>
      <c r="C235" s="49">
        <f t="shared" si="41"/>
        <v>0</v>
      </c>
      <c r="D235" s="49">
        <f t="shared" si="41"/>
        <v>0</v>
      </c>
      <c r="E235" s="49">
        <f t="shared" si="41"/>
        <v>0</v>
      </c>
      <c r="F235" s="13"/>
      <c r="G235" s="41"/>
      <c r="H235" s="41"/>
    </row>
    <row r="236" spans="1:8" ht="15.75" customHeight="1">
      <c r="A236" s="93" t="str">
        <f>A9</f>
        <v>60分~69分人數</v>
      </c>
      <c r="B236" s="94"/>
      <c r="C236" s="49">
        <f t="shared" si="41"/>
        <v>0</v>
      </c>
      <c r="D236" s="49">
        <f t="shared" si="41"/>
        <v>0</v>
      </c>
      <c r="E236" s="49">
        <f t="shared" si="41"/>
        <v>0</v>
      </c>
      <c r="F236" s="13"/>
      <c r="G236" s="41"/>
      <c r="H236" s="41"/>
    </row>
    <row r="237" spans="1:9" ht="15.75" customHeight="1">
      <c r="A237" s="93" t="str">
        <f>A10</f>
        <v>59分以下人數</v>
      </c>
      <c r="B237" s="94"/>
      <c r="C237" s="49">
        <f t="shared" si="41"/>
        <v>0</v>
      </c>
      <c r="D237" s="49">
        <f t="shared" si="41"/>
        <v>0</v>
      </c>
      <c r="E237" s="49">
        <f t="shared" si="41"/>
        <v>0</v>
      </c>
      <c r="F237" s="13"/>
      <c r="G237" s="13" t="s">
        <v>17</v>
      </c>
      <c r="H237" s="37"/>
      <c r="I237" s="37"/>
    </row>
    <row r="239" spans="1:7" ht="16.5">
      <c r="A239" s="92" t="str">
        <f>A1</f>
        <v>花蓮縣玉里鎮中城國民小學106學年度第2學期</v>
      </c>
      <c r="B239" s="92"/>
      <c r="C239" s="92"/>
      <c r="D239" s="92"/>
      <c r="E239" s="92"/>
      <c r="F239" s="92" t="s">
        <v>42</v>
      </c>
      <c r="G239" s="92"/>
    </row>
    <row r="240" spans="1:7" ht="9.75" customHeight="1">
      <c r="A240" s="12"/>
      <c r="B240" s="12"/>
      <c r="C240" s="12"/>
      <c r="D240" s="12"/>
      <c r="E240" s="12"/>
      <c r="F240" s="12"/>
      <c r="G240" s="12"/>
    </row>
    <row r="241" spans="1:9" ht="17.25" thickBot="1">
      <c r="A241" s="18" t="str">
        <f>A3</f>
        <v>座號</v>
      </c>
      <c r="B241" s="18" t="str">
        <f aca="true" t="shared" si="42" ref="B241:G241">B3</f>
        <v>姓名</v>
      </c>
      <c r="C241" s="18" t="str">
        <f t="shared" si="42"/>
        <v>國語</v>
      </c>
      <c r="D241" s="18" t="str">
        <f t="shared" si="42"/>
        <v>數學</v>
      </c>
      <c r="E241" s="18" t="str">
        <f t="shared" si="42"/>
        <v>英語</v>
      </c>
      <c r="F241" s="18" t="str">
        <f t="shared" si="42"/>
        <v>總分</v>
      </c>
      <c r="G241" s="18" t="str">
        <f t="shared" si="42"/>
        <v>平均</v>
      </c>
      <c r="H241" s="67"/>
      <c r="I241" s="67"/>
    </row>
    <row r="242" spans="1:7" ht="16.5">
      <c r="A242" s="19">
        <f>'學力檢核成績'!A29</f>
        <v>23</v>
      </c>
      <c r="B242" s="31">
        <f>'學力檢核成績'!B29</f>
        <v>0</v>
      </c>
      <c r="C242" s="19">
        <f>'學力檢核成績'!C29</f>
        <v>0</v>
      </c>
      <c r="D242" s="19">
        <f>'學力檢核成績'!D29</f>
        <v>0</v>
      </c>
      <c r="E242" s="19">
        <f>'學力檢核成績'!E29</f>
        <v>0</v>
      </c>
      <c r="F242" s="19">
        <f>'學力檢核成績'!H29</f>
        <v>0</v>
      </c>
      <c r="G242" s="25">
        <f>'學力檢核成績'!I29</f>
        <v>0</v>
      </c>
    </row>
    <row r="243" spans="2:5" ht="16.5">
      <c r="B243" s="13" t="s">
        <v>16</v>
      </c>
      <c r="C243" s="48" t="e">
        <f>C5</f>
        <v>#DIV/0!</v>
      </c>
      <c r="D243" s="48" t="e">
        <f>D5</f>
        <v>#DIV/0!</v>
      </c>
      <c r="E243" s="48" t="e">
        <f>E5</f>
        <v>#DIV/0!</v>
      </c>
    </row>
    <row r="244" spans="1:5" ht="15.75" customHeight="1">
      <c r="A244" s="93" t="str">
        <f>A6</f>
        <v>90分~100分人數</v>
      </c>
      <c r="B244" s="94"/>
      <c r="C244" s="49">
        <f aca="true" t="shared" si="43" ref="C244:E248">C6</f>
        <v>0</v>
      </c>
      <c r="D244" s="49">
        <f t="shared" si="43"/>
        <v>0</v>
      </c>
      <c r="E244" s="49">
        <f t="shared" si="43"/>
        <v>0</v>
      </c>
    </row>
    <row r="245" spans="1:8" ht="15.75" customHeight="1">
      <c r="A245" s="93" t="str">
        <f>A7</f>
        <v>80分~89分人數</v>
      </c>
      <c r="B245" s="94"/>
      <c r="C245" s="49">
        <f t="shared" si="43"/>
        <v>0</v>
      </c>
      <c r="D245" s="49">
        <f t="shared" si="43"/>
        <v>0</v>
      </c>
      <c r="E245" s="49">
        <f t="shared" si="43"/>
        <v>0</v>
      </c>
      <c r="F245" s="13"/>
      <c r="G245" s="41"/>
      <c r="H245" s="41"/>
    </row>
    <row r="246" spans="1:8" ht="15.75" customHeight="1">
      <c r="A246" s="93" t="str">
        <f>A8</f>
        <v>70分~79分人數</v>
      </c>
      <c r="B246" s="94"/>
      <c r="C246" s="49">
        <f t="shared" si="43"/>
        <v>0</v>
      </c>
      <c r="D246" s="49">
        <f t="shared" si="43"/>
        <v>0</v>
      </c>
      <c r="E246" s="49">
        <f t="shared" si="43"/>
        <v>0</v>
      </c>
      <c r="F246" s="13"/>
      <c r="G246" s="41"/>
      <c r="H246" s="41"/>
    </row>
    <row r="247" spans="1:8" ht="15.75" customHeight="1">
      <c r="A247" s="93" t="str">
        <f>A9</f>
        <v>60分~69分人數</v>
      </c>
      <c r="B247" s="94"/>
      <c r="C247" s="49">
        <f t="shared" si="43"/>
        <v>0</v>
      </c>
      <c r="D247" s="49">
        <f t="shared" si="43"/>
        <v>0</v>
      </c>
      <c r="E247" s="49">
        <f t="shared" si="43"/>
        <v>0</v>
      </c>
      <c r="F247" s="13"/>
      <c r="G247" s="41"/>
      <c r="H247" s="41"/>
    </row>
    <row r="248" spans="1:9" ht="15.75" customHeight="1">
      <c r="A248" s="93" t="str">
        <f>A10</f>
        <v>59分以下人數</v>
      </c>
      <c r="B248" s="94"/>
      <c r="C248" s="49">
        <f t="shared" si="43"/>
        <v>0</v>
      </c>
      <c r="D248" s="49">
        <f t="shared" si="43"/>
        <v>0</v>
      </c>
      <c r="E248" s="49">
        <f t="shared" si="43"/>
        <v>0</v>
      </c>
      <c r="F248" s="13"/>
      <c r="G248" s="13" t="s">
        <v>17</v>
      </c>
      <c r="H248" s="37"/>
      <c r="I248" s="37"/>
    </row>
    <row r="250" spans="1:7" ht="16.5">
      <c r="A250" s="92" t="str">
        <f>A1</f>
        <v>花蓮縣玉里鎮中城國民小學106學年度第2學期</v>
      </c>
      <c r="B250" s="92"/>
      <c r="C250" s="92"/>
      <c r="D250" s="92"/>
      <c r="E250" s="92"/>
      <c r="F250" s="92" t="s">
        <v>42</v>
      </c>
      <c r="G250" s="92"/>
    </row>
    <row r="251" spans="1:7" ht="9.75" customHeight="1">
      <c r="A251" s="12"/>
      <c r="B251" s="12"/>
      <c r="C251" s="12"/>
      <c r="D251" s="12"/>
      <c r="E251" s="12"/>
      <c r="F251" s="12"/>
      <c r="G251" s="12"/>
    </row>
    <row r="252" spans="1:9" ht="17.25" thickBot="1">
      <c r="A252" s="18" t="str">
        <f>A3</f>
        <v>座號</v>
      </c>
      <c r="B252" s="18" t="str">
        <f aca="true" t="shared" si="44" ref="B252:G252">B3</f>
        <v>姓名</v>
      </c>
      <c r="C252" s="18" t="str">
        <f t="shared" si="44"/>
        <v>國語</v>
      </c>
      <c r="D252" s="18" t="str">
        <f t="shared" si="44"/>
        <v>數學</v>
      </c>
      <c r="E252" s="18" t="str">
        <f t="shared" si="44"/>
        <v>英語</v>
      </c>
      <c r="F252" s="18" t="str">
        <f t="shared" si="44"/>
        <v>總分</v>
      </c>
      <c r="G252" s="18" t="str">
        <f t="shared" si="44"/>
        <v>平均</v>
      </c>
      <c r="H252" s="67"/>
      <c r="I252" s="67"/>
    </row>
    <row r="253" spans="1:7" ht="16.5">
      <c r="A253" s="19">
        <f>'學力檢核成績'!A30</f>
        <v>24</v>
      </c>
      <c r="B253" s="31">
        <f>'學力檢核成績'!B30</f>
        <v>0</v>
      </c>
      <c r="C253" s="19">
        <f>'學力檢核成績'!C30</f>
        <v>0</v>
      </c>
      <c r="D253" s="19">
        <f>'學力檢核成績'!D30</f>
        <v>0</v>
      </c>
      <c r="E253" s="19">
        <f>'學力檢核成績'!E30</f>
        <v>0</v>
      </c>
      <c r="F253" s="19">
        <f>'學力檢核成績'!H30</f>
        <v>0</v>
      </c>
      <c r="G253" s="25">
        <f>'學力檢核成績'!I30</f>
        <v>0</v>
      </c>
    </row>
    <row r="254" spans="2:5" ht="16.5">
      <c r="B254" s="13" t="s">
        <v>16</v>
      </c>
      <c r="C254" s="48" t="e">
        <f>C5</f>
        <v>#DIV/0!</v>
      </c>
      <c r="D254" s="48" t="e">
        <f>D5</f>
        <v>#DIV/0!</v>
      </c>
      <c r="E254" s="48" t="e">
        <f>E5</f>
        <v>#DIV/0!</v>
      </c>
    </row>
    <row r="255" spans="1:5" ht="15.75" customHeight="1">
      <c r="A255" s="93" t="str">
        <f>A6</f>
        <v>90分~100分人數</v>
      </c>
      <c r="B255" s="94"/>
      <c r="C255" s="49">
        <f aca="true" t="shared" si="45" ref="C255:E259">C6</f>
        <v>0</v>
      </c>
      <c r="D255" s="49">
        <f t="shared" si="45"/>
        <v>0</v>
      </c>
      <c r="E255" s="49">
        <f t="shared" si="45"/>
        <v>0</v>
      </c>
    </row>
    <row r="256" spans="1:8" ht="15.75" customHeight="1">
      <c r="A256" s="93" t="str">
        <f>A7</f>
        <v>80分~89分人數</v>
      </c>
      <c r="B256" s="94"/>
      <c r="C256" s="49">
        <f t="shared" si="45"/>
        <v>0</v>
      </c>
      <c r="D256" s="49">
        <f t="shared" si="45"/>
        <v>0</v>
      </c>
      <c r="E256" s="49">
        <f t="shared" si="45"/>
        <v>0</v>
      </c>
      <c r="F256" s="13"/>
      <c r="G256" s="41"/>
      <c r="H256" s="41"/>
    </row>
    <row r="257" spans="1:8" ht="15.75" customHeight="1">
      <c r="A257" s="93" t="str">
        <f>A8</f>
        <v>70分~79分人數</v>
      </c>
      <c r="B257" s="94"/>
      <c r="C257" s="49">
        <f t="shared" si="45"/>
        <v>0</v>
      </c>
      <c r="D257" s="49">
        <f t="shared" si="45"/>
        <v>0</v>
      </c>
      <c r="E257" s="49">
        <f t="shared" si="45"/>
        <v>0</v>
      </c>
      <c r="F257" s="13"/>
      <c r="G257" s="41"/>
      <c r="H257" s="41"/>
    </row>
    <row r="258" spans="1:8" ht="15.75" customHeight="1">
      <c r="A258" s="93" t="str">
        <f>A9</f>
        <v>60分~69分人數</v>
      </c>
      <c r="B258" s="94"/>
      <c r="C258" s="49">
        <f t="shared" si="45"/>
        <v>0</v>
      </c>
      <c r="D258" s="49">
        <f t="shared" si="45"/>
        <v>0</v>
      </c>
      <c r="E258" s="49">
        <f t="shared" si="45"/>
        <v>0</v>
      </c>
      <c r="F258" s="13"/>
      <c r="G258" s="41"/>
      <c r="H258" s="41"/>
    </row>
    <row r="259" spans="1:9" ht="15.75" customHeight="1">
      <c r="A259" s="93" t="str">
        <f>A10</f>
        <v>59分以下人數</v>
      </c>
      <c r="B259" s="94"/>
      <c r="C259" s="49">
        <f t="shared" si="45"/>
        <v>0</v>
      </c>
      <c r="D259" s="49">
        <f t="shared" si="45"/>
        <v>0</v>
      </c>
      <c r="E259" s="49">
        <f t="shared" si="45"/>
        <v>0</v>
      </c>
      <c r="F259" s="13"/>
      <c r="G259" s="13" t="s">
        <v>17</v>
      </c>
      <c r="H259" s="37"/>
      <c r="I259" s="37"/>
    </row>
    <row r="261" spans="1:7" ht="16.5">
      <c r="A261" s="92" t="str">
        <f>A1</f>
        <v>花蓮縣玉里鎮中城國民小學106學年度第2學期</v>
      </c>
      <c r="B261" s="92"/>
      <c r="C261" s="92"/>
      <c r="D261" s="92"/>
      <c r="E261" s="92"/>
      <c r="F261" s="92" t="s">
        <v>42</v>
      </c>
      <c r="G261" s="92"/>
    </row>
    <row r="262" spans="1:7" ht="9.75" customHeight="1">
      <c r="A262" s="12"/>
      <c r="B262" s="12"/>
      <c r="C262" s="12"/>
      <c r="D262" s="12"/>
      <c r="E262" s="12"/>
      <c r="F262" s="12"/>
      <c r="G262" s="12"/>
    </row>
    <row r="263" spans="1:9" ht="17.25" thickBot="1">
      <c r="A263" s="18" t="str">
        <f>A3</f>
        <v>座號</v>
      </c>
      <c r="B263" s="18" t="str">
        <f aca="true" t="shared" si="46" ref="B263:G263">B3</f>
        <v>姓名</v>
      </c>
      <c r="C263" s="18" t="str">
        <f t="shared" si="46"/>
        <v>國語</v>
      </c>
      <c r="D263" s="18" t="str">
        <f t="shared" si="46"/>
        <v>數學</v>
      </c>
      <c r="E263" s="18" t="str">
        <f t="shared" si="46"/>
        <v>英語</v>
      </c>
      <c r="F263" s="18" t="str">
        <f t="shared" si="46"/>
        <v>總分</v>
      </c>
      <c r="G263" s="18" t="str">
        <f t="shared" si="46"/>
        <v>平均</v>
      </c>
      <c r="H263" s="67"/>
      <c r="I263" s="67"/>
    </row>
    <row r="264" spans="1:7" ht="16.5">
      <c r="A264" s="19">
        <f>'學力檢核成績'!A31</f>
        <v>25</v>
      </c>
      <c r="B264" s="31">
        <f>'學力檢核成績'!B31</f>
        <v>0</v>
      </c>
      <c r="C264" s="19">
        <f>'學力檢核成績'!C31</f>
        <v>0</v>
      </c>
      <c r="D264" s="19">
        <f>'學力檢核成績'!D31</f>
        <v>0</v>
      </c>
      <c r="E264" s="19">
        <f>'學力檢核成績'!E31</f>
        <v>0</v>
      </c>
      <c r="F264" s="19">
        <f>'學力檢核成績'!H31</f>
        <v>0</v>
      </c>
      <c r="G264" s="25">
        <f>'學力檢核成績'!I31</f>
        <v>0</v>
      </c>
    </row>
    <row r="265" spans="2:5" ht="16.5">
      <c r="B265" s="13" t="s">
        <v>16</v>
      </c>
      <c r="C265" s="48" t="e">
        <f>C5</f>
        <v>#DIV/0!</v>
      </c>
      <c r="D265" s="48" t="e">
        <f>D5</f>
        <v>#DIV/0!</v>
      </c>
      <c r="E265" s="48" t="e">
        <f>E5</f>
        <v>#DIV/0!</v>
      </c>
    </row>
    <row r="266" spans="1:5" ht="15.75" customHeight="1">
      <c r="A266" s="93" t="str">
        <f>A6</f>
        <v>90分~100分人數</v>
      </c>
      <c r="B266" s="94"/>
      <c r="C266" s="49">
        <f aca="true" t="shared" si="47" ref="C266:E270">C6</f>
        <v>0</v>
      </c>
      <c r="D266" s="49">
        <f t="shared" si="47"/>
        <v>0</v>
      </c>
      <c r="E266" s="49">
        <f t="shared" si="47"/>
        <v>0</v>
      </c>
    </row>
    <row r="267" spans="1:8" ht="15.75" customHeight="1">
      <c r="A267" s="93" t="str">
        <f>A7</f>
        <v>80分~89分人數</v>
      </c>
      <c r="B267" s="94"/>
      <c r="C267" s="49">
        <f t="shared" si="47"/>
        <v>0</v>
      </c>
      <c r="D267" s="49">
        <f t="shared" si="47"/>
        <v>0</v>
      </c>
      <c r="E267" s="49">
        <f t="shared" si="47"/>
        <v>0</v>
      </c>
      <c r="F267" s="13"/>
      <c r="G267" s="41"/>
      <c r="H267" s="41"/>
    </row>
    <row r="268" spans="1:8" ht="15.75" customHeight="1">
      <c r="A268" s="93" t="str">
        <f>A8</f>
        <v>70分~79分人數</v>
      </c>
      <c r="B268" s="94"/>
      <c r="C268" s="49">
        <f t="shared" si="47"/>
        <v>0</v>
      </c>
      <c r="D268" s="49">
        <f t="shared" si="47"/>
        <v>0</v>
      </c>
      <c r="E268" s="49">
        <f t="shared" si="47"/>
        <v>0</v>
      </c>
      <c r="F268" s="13"/>
      <c r="G268" s="41"/>
      <c r="H268" s="41"/>
    </row>
    <row r="269" spans="1:8" ht="15.75" customHeight="1">
      <c r="A269" s="93" t="str">
        <f>A9</f>
        <v>60分~69分人數</v>
      </c>
      <c r="B269" s="94"/>
      <c r="C269" s="49">
        <f t="shared" si="47"/>
        <v>0</v>
      </c>
      <c r="D269" s="49">
        <f t="shared" si="47"/>
        <v>0</v>
      </c>
      <c r="E269" s="49">
        <f t="shared" si="47"/>
        <v>0</v>
      </c>
      <c r="F269" s="13"/>
      <c r="G269" s="41"/>
      <c r="H269" s="41"/>
    </row>
    <row r="270" spans="1:9" ht="15.75" customHeight="1">
      <c r="A270" s="93" t="str">
        <f>A10</f>
        <v>59分以下人數</v>
      </c>
      <c r="B270" s="94"/>
      <c r="C270" s="49">
        <f t="shared" si="47"/>
        <v>0</v>
      </c>
      <c r="D270" s="49">
        <f t="shared" si="47"/>
        <v>0</v>
      </c>
      <c r="E270" s="49">
        <f t="shared" si="47"/>
        <v>0</v>
      </c>
      <c r="F270" s="13"/>
      <c r="G270" s="13" t="s">
        <v>17</v>
      </c>
      <c r="H270" s="37"/>
      <c r="I270" s="37"/>
    </row>
    <row r="271" spans="1:7" ht="16.5">
      <c r="A271" s="92" t="str">
        <f>A1</f>
        <v>花蓮縣玉里鎮中城國民小學106學年度第2學期</v>
      </c>
      <c r="B271" s="92"/>
      <c r="C271" s="92"/>
      <c r="D271" s="92"/>
      <c r="E271" s="92"/>
      <c r="F271" s="92" t="s">
        <v>42</v>
      </c>
      <c r="G271" s="92"/>
    </row>
    <row r="272" spans="1:7" ht="9.75" customHeight="1">
      <c r="A272" s="12"/>
      <c r="B272" s="12"/>
      <c r="C272" s="12"/>
      <c r="D272" s="12"/>
      <c r="E272" s="12"/>
      <c r="F272" s="12"/>
      <c r="G272" s="12"/>
    </row>
    <row r="273" spans="1:9" ht="17.25" thickBot="1">
      <c r="A273" s="18" t="str">
        <f>A3</f>
        <v>座號</v>
      </c>
      <c r="B273" s="18" t="str">
        <f aca="true" t="shared" si="48" ref="B273:G273">B3</f>
        <v>姓名</v>
      </c>
      <c r="C273" s="18" t="str">
        <f t="shared" si="48"/>
        <v>國語</v>
      </c>
      <c r="D273" s="18" t="str">
        <f t="shared" si="48"/>
        <v>數學</v>
      </c>
      <c r="E273" s="18" t="str">
        <f t="shared" si="48"/>
        <v>英語</v>
      </c>
      <c r="F273" s="18" t="str">
        <f t="shared" si="48"/>
        <v>總分</v>
      </c>
      <c r="G273" s="18" t="str">
        <f t="shared" si="48"/>
        <v>平均</v>
      </c>
      <c r="H273" s="67"/>
      <c r="I273" s="67"/>
    </row>
    <row r="274" spans="1:7" ht="16.5">
      <c r="A274" s="19">
        <f>'學力檢核成績'!A32</f>
        <v>26</v>
      </c>
      <c r="B274" s="31">
        <f>'學力檢核成績'!B32</f>
        <v>0</v>
      </c>
      <c r="C274" s="19">
        <f>'學力檢核成績'!C32</f>
        <v>0</v>
      </c>
      <c r="D274" s="19">
        <f>'學力檢核成績'!D32</f>
        <v>0</v>
      </c>
      <c r="E274" s="19">
        <f>'學力檢核成績'!E32</f>
        <v>0</v>
      </c>
      <c r="F274" s="19">
        <f>'學力檢核成績'!H32</f>
        <v>0</v>
      </c>
      <c r="G274" s="25">
        <f>'學力檢核成績'!I32</f>
        <v>0</v>
      </c>
    </row>
    <row r="275" spans="2:5" ht="16.5">
      <c r="B275" s="13" t="s">
        <v>16</v>
      </c>
      <c r="C275" s="48" t="e">
        <f>C5</f>
        <v>#DIV/0!</v>
      </c>
      <c r="D275" s="48" t="e">
        <f>D5</f>
        <v>#DIV/0!</v>
      </c>
      <c r="E275" s="48" t="e">
        <f>E5</f>
        <v>#DIV/0!</v>
      </c>
    </row>
    <row r="276" spans="1:5" ht="15.75" customHeight="1">
      <c r="A276" s="93" t="str">
        <f>A6</f>
        <v>90分~100分人數</v>
      </c>
      <c r="B276" s="94"/>
      <c r="C276" s="49">
        <f aca="true" t="shared" si="49" ref="C276:E280">C6</f>
        <v>0</v>
      </c>
      <c r="D276" s="49">
        <f t="shared" si="49"/>
        <v>0</v>
      </c>
      <c r="E276" s="49">
        <f t="shared" si="49"/>
        <v>0</v>
      </c>
    </row>
    <row r="277" spans="1:8" ht="15.75" customHeight="1">
      <c r="A277" s="93" t="str">
        <f>A7</f>
        <v>80分~89分人數</v>
      </c>
      <c r="B277" s="94"/>
      <c r="C277" s="49">
        <f t="shared" si="49"/>
        <v>0</v>
      </c>
      <c r="D277" s="49">
        <f t="shared" si="49"/>
        <v>0</v>
      </c>
      <c r="E277" s="49">
        <f t="shared" si="49"/>
        <v>0</v>
      </c>
      <c r="F277" s="13"/>
      <c r="G277" s="41"/>
      <c r="H277" s="41"/>
    </row>
    <row r="278" spans="1:8" ht="15.75" customHeight="1">
      <c r="A278" s="93" t="str">
        <f>A8</f>
        <v>70分~79分人數</v>
      </c>
      <c r="B278" s="94"/>
      <c r="C278" s="49">
        <f t="shared" si="49"/>
        <v>0</v>
      </c>
      <c r="D278" s="49">
        <f t="shared" si="49"/>
        <v>0</v>
      </c>
      <c r="E278" s="49">
        <f t="shared" si="49"/>
        <v>0</v>
      </c>
      <c r="F278" s="13"/>
      <c r="G278" s="41"/>
      <c r="H278" s="41"/>
    </row>
    <row r="279" spans="1:8" ht="15.75" customHeight="1">
      <c r="A279" s="93" t="str">
        <f>A9</f>
        <v>60分~69分人數</v>
      </c>
      <c r="B279" s="94"/>
      <c r="C279" s="49">
        <f t="shared" si="49"/>
        <v>0</v>
      </c>
      <c r="D279" s="49">
        <f t="shared" si="49"/>
        <v>0</v>
      </c>
      <c r="E279" s="49">
        <f t="shared" si="49"/>
        <v>0</v>
      </c>
      <c r="F279" s="13"/>
      <c r="G279" s="41"/>
      <c r="H279" s="41"/>
    </row>
    <row r="280" spans="1:9" ht="15.75" customHeight="1">
      <c r="A280" s="93" t="str">
        <f>A10</f>
        <v>59分以下人數</v>
      </c>
      <c r="B280" s="94"/>
      <c r="C280" s="49">
        <f t="shared" si="49"/>
        <v>0</v>
      </c>
      <c r="D280" s="49">
        <f t="shared" si="49"/>
        <v>0</v>
      </c>
      <c r="E280" s="49">
        <f t="shared" si="49"/>
        <v>0</v>
      </c>
      <c r="F280" s="13"/>
      <c r="G280" s="13" t="s">
        <v>17</v>
      </c>
      <c r="H280" s="37"/>
      <c r="I280" s="37"/>
    </row>
    <row r="282" spans="1:7" ht="16.5">
      <c r="A282" s="92" t="str">
        <f>A1</f>
        <v>花蓮縣玉里鎮中城國民小學106學年度第2學期</v>
      </c>
      <c r="B282" s="92"/>
      <c r="C282" s="92"/>
      <c r="D282" s="92"/>
      <c r="E282" s="92"/>
      <c r="F282" s="92" t="s">
        <v>42</v>
      </c>
      <c r="G282" s="92"/>
    </row>
    <row r="283" spans="1:7" ht="9.75" customHeight="1">
      <c r="A283" s="12"/>
      <c r="B283" s="12"/>
      <c r="C283" s="12"/>
      <c r="D283" s="12"/>
      <c r="E283" s="12"/>
      <c r="F283" s="12"/>
      <c r="G283" s="12"/>
    </row>
    <row r="284" spans="1:9" ht="17.25" thickBot="1">
      <c r="A284" s="18" t="str">
        <f>A3</f>
        <v>座號</v>
      </c>
      <c r="B284" s="18" t="str">
        <f aca="true" t="shared" si="50" ref="B284:G284">B3</f>
        <v>姓名</v>
      </c>
      <c r="C284" s="18" t="str">
        <f t="shared" si="50"/>
        <v>國語</v>
      </c>
      <c r="D284" s="18" t="str">
        <f t="shared" si="50"/>
        <v>數學</v>
      </c>
      <c r="E284" s="18" t="str">
        <f t="shared" si="50"/>
        <v>英語</v>
      </c>
      <c r="F284" s="18" t="str">
        <f t="shared" si="50"/>
        <v>總分</v>
      </c>
      <c r="G284" s="18" t="str">
        <f t="shared" si="50"/>
        <v>平均</v>
      </c>
      <c r="H284" s="67"/>
      <c r="I284" s="67"/>
    </row>
    <row r="285" spans="1:7" ht="16.5">
      <c r="A285" s="19">
        <f>'學力檢核成績'!A33</f>
        <v>27</v>
      </c>
      <c r="B285" s="31">
        <f>'學力檢核成績'!B33</f>
        <v>0</v>
      </c>
      <c r="C285" s="19">
        <f>'學力檢核成績'!C33</f>
        <v>0</v>
      </c>
      <c r="D285" s="19">
        <f>'學力檢核成績'!D33</f>
        <v>0</v>
      </c>
      <c r="E285" s="19">
        <f>'學力檢核成績'!E33</f>
        <v>0</v>
      </c>
      <c r="F285" s="19">
        <f>'學力檢核成績'!H33</f>
        <v>0</v>
      </c>
      <c r="G285" s="25">
        <f>'學力檢核成績'!I33</f>
        <v>0</v>
      </c>
    </row>
    <row r="286" spans="2:5" ht="16.5">
      <c r="B286" s="13" t="s">
        <v>16</v>
      </c>
      <c r="C286" s="48" t="e">
        <f>C5</f>
        <v>#DIV/0!</v>
      </c>
      <c r="D286" s="48" t="e">
        <f>D5</f>
        <v>#DIV/0!</v>
      </c>
      <c r="E286" s="48" t="e">
        <f>E5</f>
        <v>#DIV/0!</v>
      </c>
    </row>
    <row r="287" spans="1:5" ht="15.75" customHeight="1">
      <c r="A287" s="93" t="str">
        <f>A6</f>
        <v>90分~100分人數</v>
      </c>
      <c r="B287" s="94"/>
      <c r="C287" s="49">
        <f aca="true" t="shared" si="51" ref="C287:E291">C6</f>
        <v>0</v>
      </c>
      <c r="D287" s="49">
        <f t="shared" si="51"/>
        <v>0</v>
      </c>
      <c r="E287" s="49">
        <f t="shared" si="51"/>
        <v>0</v>
      </c>
    </row>
    <row r="288" spans="1:8" ht="15.75" customHeight="1">
      <c r="A288" s="93" t="str">
        <f>A7</f>
        <v>80分~89分人數</v>
      </c>
      <c r="B288" s="94"/>
      <c r="C288" s="49">
        <f t="shared" si="51"/>
        <v>0</v>
      </c>
      <c r="D288" s="49">
        <f t="shared" si="51"/>
        <v>0</v>
      </c>
      <c r="E288" s="49">
        <f t="shared" si="51"/>
        <v>0</v>
      </c>
      <c r="F288" s="13"/>
      <c r="G288" s="41"/>
      <c r="H288" s="41"/>
    </row>
    <row r="289" spans="1:8" ht="15.75" customHeight="1">
      <c r="A289" s="93" t="str">
        <f>A8</f>
        <v>70分~79分人數</v>
      </c>
      <c r="B289" s="94"/>
      <c r="C289" s="49">
        <f t="shared" si="51"/>
        <v>0</v>
      </c>
      <c r="D289" s="49">
        <f t="shared" si="51"/>
        <v>0</v>
      </c>
      <c r="E289" s="49">
        <f t="shared" si="51"/>
        <v>0</v>
      </c>
      <c r="F289" s="13"/>
      <c r="G289" s="41"/>
      <c r="H289" s="41"/>
    </row>
    <row r="290" spans="1:8" ht="15.75" customHeight="1">
      <c r="A290" s="93" t="str">
        <f>A9</f>
        <v>60分~69分人數</v>
      </c>
      <c r="B290" s="94"/>
      <c r="C290" s="49">
        <f t="shared" si="51"/>
        <v>0</v>
      </c>
      <c r="D290" s="49">
        <f t="shared" si="51"/>
        <v>0</v>
      </c>
      <c r="E290" s="49">
        <f t="shared" si="51"/>
        <v>0</v>
      </c>
      <c r="F290" s="13"/>
      <c r="G290" s="41"/>
      <c r="H290" s="41"/>
    </row>
    <row r="291" spans="1:9" ht="15.75" customHeight="1">
      <c r="A291" s="93" t="str">
        <f>A10</f>
        <v>59分以下人數</v>
      </c>
      <c r="B291" s="94"/>
      <c r="C291" s="49">
        <f t="shared" si="51"/>
        <v>0</v>
      </c>
      <c r="D291" s="49">
        <f t="shared" si="51"/>
        <v>0</v>
      </c>
      <c r="E291" s="49">
        <f t="shared" si="51"/>
        <v>0</v>
      </c>
      <c r="F291" s="13"/>
      <c r="G291" s="13" t="s">
        <v>17</v>
      </c>
      <c r="H291" s="37"/>
      <c r="I291" s="37"/>
    </row>
    <row r="293" spans="1:7" ht="16.5">
      <c r="A293" s="92" t="str">
        <f>A1</f>
        <v>花蓮縣玉里鎮中城國民小學106學年度第2學期</v>
      </c>
      <c r="B293" s="92"/>
      <c r="C293" s="92"/>
      <c r="D293" s="92"/>
      <c r="E293" s="92"/>
      <c r="F293" s="92" t="s">
        <v>42</v>
      </c>
      <c r="G293" s="92"/>
    </row>
    <row r="294" spans="1:7" ht="9.75" customHeight="1">
      <c r="A294" s="12"/>
      <c r="B294" s="12"/>
      <c r="C294" s="12"/>
      <c r="D294" s="12"/>
      <c r="E294" s="12"/>
      <c r="F294" s="12"/>
      <c r="G294" s="12"/>
    </row>
    <row r="295" spans="1:9" ht="17.25" thickBot="1">
      <c r="A295" s="18" t="str">
        <f>A3</f>
        <v>座號</v>
      </c>
      <c r="B295" s="18" t="str">
        <f aca="true" t="shared" si="52" ref="B295:G295">B3</f>
        <v>姓名</v>
      </c>
      <c r="C295" s="18" t="str">
        <f t="shared" si="52"/>
        <v>國語</v>
      </c>
      <c r="D295" s="18" t="str">
        <f t="shared" si="52"/>
        <v>數學</v>
      </c>
      <c r="E295" s="18" t="str">
        <f t="shared" si="52"/>
        <v>英語</v>
      </c>
      <c r="F295" s="18" t="str">
        <f t="shared" si="52"/>
        <v>總分</v>
      </c>
      <c r="G295" s="18" t="str">
        <f t="shared" si="52"/>
        <v>平均</v>
      </c>
      <c r="H295" s="67"/>
      <c r="I295" s="67"/>
    </row>
    <row r="296" spans="1:7" ht="16.5">
      <c r="A296" s="19">
        <f>'學力檢核成績'!A34</f>
        <v>28</v>
      </c>
      <c r="B296" s="31">
        <f>'學力檢核成績'!B34</f>
        <v>0</v>
      </c>
      <c r="C296" s="19">
        <f>'學力檢核成績'!C34</f>
        <v>0</v>
      </c>
      <c r="D296" s="19">
        <f>'學力檢核成績'!D34</f>
        <v>0</v>
      </c>
      <c r="E296" s="19">
        <f>'學力檢核成績'!E34</f>
        <v>0</v>
      </c>
      <c r="F296" s="19">
        <f>'學力檢核成績'!H34</f>
        <v>0</v>
      </c>
      <c r="G296" s="25">
        <f>'學力檢核成績'!I34</f>
        <v>0</v>
      </c>
    </row>
    <row r="297" spans="2:5" ht="16.5">
      <c r="B297" s="13" t="s">
        <v>16</v>
      </c>
      <c r="C297" s="48" t="e">
        <f>C5</f>
        <v>#DIV/0!</v>
      </c>
      <c r="D297" s="48" t="e">
        <f>D5</f>
        <v>#DIV/0!</v>
      </c>
      <c r="E297" s="48" t="e">
        <f>E5</f>
        <v>#DIV/0!</v>
      </c>
    </row>
    <row r="298" spans="1:5" ht="15.75" customHeight="1">
      <c r="A298" s="93" t="str">
        <f>A6</f>
        <v>90分~100分人數</v>
      </c>
      <c r="B298" s="94"/>
      <c r="C298" s="49">
        <f aca="true" t="shared" si="53" ref="C298:E302">C6</f>
        <v>0</v>
      </c>
      <c r="D298" s="49">
        <f t="shared" si="53"/>
        <v>0</v>
      </c>
      <c r="E298" s="49">
        <f t="shared" si="53"/>
        <v>0</v>
      </c>
    </row>
    <row r="299" spans="1:5" ht="15.75" customHeight="1">
      <c r="A299" s="93" t="str">
        <f>A7</f>
        <v>80分~89分人數</v>
      </c>
      <c r="B299" s="94"/>
      <c r="C299" s="49">
        <f t="shared" si="53"/>
        <v>0</v>
      </c>
      <c r="D299" s="49">
        <f t="shared" si="53"/>
        <v>0</v>
      </c>
      <c r="E299" s="49">
        <f t="shared" si="53"/>
        <v>0</v>
      </c>
    </row>
    <row r="300" spans="1:5" ht="15.75" customHeight="1">
      <c r="A300" s="93" t="str">
        <f>A8</f>
        <v>70分~79分人數</v>
      </c>
      <c r="B300" s="94"/>
      <c r="C300" s="49">
        <f t="shared" si="53"/>
        <v>0</v>
      </c>
      <c r="D300" s="49">
        <f t="shared" si="53"/>
        <v>0</v>
      </c>
      <c r="E300" s="49">
        <f t="shared" si="53"/>
        <v>0</v>
      </c>
    </row>
    <row r="301" spans="1:5" ht="15.75" customHeight="1">
      <c r="A301" s="93" t="str">
        <f>A9</f>
        <v>60分~69分人數</v>
      </c>
      <c r="B301" s="94"/>
      <c r="C301" s="49">
        <f t="shared" si="53"/>
        <v>0</v>
      </c>
      <c r="D301" s="49">
        <f t="shared" si="53"/>
        <v>0</v>
      </c>
      <c r="E301" s="49">
        <f t="shared" si="53"/>
        <v>0</v>
      </c>
    </row>
    <row r="302" spans="1:9" ht="15.75" customHeight="1">
      <c r="A302" s="93" t="str">
        <f>A10</f>
        <v>59分以下人數</v>
      </c>
      <c r="B302" s="94"/>
      <c r="C302" s="49">
        <f t="shared" si="53"/>
        <v>0</v>
      </c>
      <c r="D302" s="49">
        <f t="shared" si="53"/>
        <v>0</v>
      </c>
      <c r="E302" s="49">
        <f t="shared" si="53"/>
        <v>0</v>
      </c>
      <c r="G302" s="13" t="s">
        <v>17</v>
      </c>
      <c r="H302" s="37"/>
      <c r="I302" s="37"/>
    </row>
    <row r="304" spans="1:7" ht="16.5">
      <c r="A304" s="92" t="str">
        <f>A1</f>
        <v>花蓮縣玉里鎮中城國民小學106學年度第2學期</v>
      </c>
      <c r="B304" s="92"/>
      <c r="C304" s="92"/>
      <c r="D304" s="92"/>
      <c r="E304" s="92"/>
      <c r="F304" s="92" t="s">
        <v>42</v>
      </c>
      <c r="G304" s="92"/>
    </row>
    <row r="305" spans="1:7" ht="9.75" customHeight="1">
      <c r="A305" s="12"/>
      <c r="B305" s="12"/>
      <c r="C305" s="12"/>
      <c r="D305" s="12"/>
      <c r="E305" s="12"/>
      <c r="F305" s="12"/>
      <c r="G305" s="12"/>
    </row>
    <row r="306" spans="1:9" ht="17.25" thickBot="1">
      <c r="A306" s="18" t="str">
        <f>A3</f>
        <v>座號</v>
      </c>
      <c r="B306" s="18" t="str">
        <f aca="true" t="shared" si="54" ref="B306:G306">B3</f>
        <v>姓名</v>
      </c>
      <c r="C306" s="18" t="str">
        <f t="shared" si="54"/>
        <v>國語</v>
      </c>
      <c r="D306" s="18" t="str">
        <f t="shared" si="54"/>
        <v>數學</v>
      </c>
      <c r="E306" s="18" t="str">
        <f t="shared" si="54"/>
        <v>英語</v>
      </c>
      <c r="F306" s="18" t="str">
        <f t="shared" si="54"/>
        <v>總分</v>
      </c>
      <c r="G306" s="18" t="str">
        <f t="shared" si="54"/>
        <v>平均</v>
      </c>
      <c r="H306" s="67"/>
      <c r="I306" s="67"/>
    </row>
    <row r="307" spans="1:7" ht="16.5">
      <c r="A307" s="19">
        <f>'學力檢核成績'!A35</f>
        <v>29</v>
      </c>
      <c r="B307" s="31">
        <f>'學力檢核成績'!B35</f>
        <v>0</v>
      </c>
      <c r="C307" s="19">
        <f>'學力檢核成績'!C35</f>
        <v>0</v>
      </c>
      <c r="D307" s="19">
        <f>'學力檢核成績'!D35</f>
        <v>0</v>
      </c>
      <c r="E307" s="19">
        <f>'學力檢核成績'!E35</f>
        <v>0</v>
      </c>
      <c r="F307" s="19">
        <f>'學力檢核成績'!H35</f>
        <v>0</v>
      </c>
      <c r="G307" s="25">
        <f>'學力檢核成績'!I35</f>
        <v>0</v>
      </c>
    </row>
    <row r="308" spans="2:5" ht="16.5">
      <c r="B308" s="13" t="s">
        <v>16</v>
      </c>
      <c r="C308" s="48" t="e">
        <f>C5</f>
        <v>#DIV/0!</v>
      </c>
      <c r="D308" s="48" t="e">
        <f>D5</f>
        <v>#DIV/0!</v>
      </c>
      <c r="E308" s="48" t="e">
        <f>E5</f>
        <v>#DIV/0!</v>
      </c>
    </row>
    <row r="309" spans="1:5" ht="15.75" customHeight="1">
      <c r="A309" s="93" t="str">
        <f>A6</f>
        <v>90分~100分人數</v>
      </c>
      <c r="B309" s="94"/>
      <c r="C309" s="49">
        <f aca="true" t="shared" si="55" ref="C309:E313">C6</f>
        <v>0</v>
      </c>
      <c r="D309" s="49">
        <f t="shared" si="55"/>
        <v>0</v>
      </c>
      <c r="E309" s="49">
        <f t="shared" si="55"/>
        <v>0</v>
      </c>
    </row>
    <row r="310" spans="1:8" ht="15.75" customHeight="1">
      <c r="A310" s="93" t="str">
        <f>A7</f>
        <v>80分~89分人數</v>
      </c>
      <c r="B310" s="94"/>
      <c r="C310" s="49">
        <f t="shared" si="55"/>
        <v>0</v>
      </c>
      <c r="D310" s="49">
        <f t="shared" si="55"/>
        <v>0</v>
      </c>
      <c r="E310" s="49">
        <f t="shared" si="55"/>
        <v>0</v>
      </c>
      <c r="F310" s="13"/>
      <c r="G310" s="41"/>
      <c r="H310" s="41"/>
    </row>
    <row r="311" spans="1:8" ht="15.75" customHeight="1">
      <c r="A311" s="93" t="str">
        <f>A8</f>
        <v>70分~79分人數</v>
      </c>
      <c r="B311" s="94"/>
      <c r="C311" s="49">
        <f t="shared" si="55"/>
        <v>0</v>
      </c>
      <c r="D311" s="49">
        <f t="shared" si="55"/>
        <v>0</v>
      </c>
      <c r="E311" s="49">
        <f t="shared" si="55"/>
        <v>0</v>
      </c>
      <c r="F311" s="13"/>
      <c r="G311" s="41"/>
      <c r="H311" s="41"/>
    </row>
    <row r="312" spans="1:8" ht="15.75" customHeight="1">
      <c r="A312" s="93" t="str">
        <f>A9</f>
        <v>60分~69分人數</v>
      </c>
      <c r="B312" s="94"/>
      <c r="C312" s="49">
        <f t="shared" si="55"/>
        <v>0</v>
      </c>
      <c r="D312" s="49">
        <f t="shared" si="55"/>
        <v>0</v>
      </c>
      <c r="E312" s="49">
        <f t="shared" si="55"/>
        <v>0</v>
      </c>
      <c r="F312" s="13"/>
      <c r="G312" s="41"/>
      <c r="H312" s="41"/>
    </row>
    <row r="313" spans="1:9" ht="15.75" customHeight="1">
      <c r="A313" s="93" t="str">
        <f>A10</f>
        <v>59分以下人數</v>
      </c>
      <c r="B313" s="94"/>
      <c r="C313" s="49">
        <f t="shared" si="55"/>
        <v>0</v>
      </c>
      <c r="D313" s="49">
        <f t="shared" si="55"/>
        <v>0</v>
      </c>
      <c r="E313" s="49">
        <f t="shared" si="55"/>
        <v>0</v>
      </c>
      <c r="F313" s="13"/>
      <c r="G313" s="13" t="s">
        <v>17</v>
      </c>
      <c r="H313" s="37"/>
      <c r="I313" s="37"/>
    </row>
    <row r="315" spans="1:7" ht="16.5">
      <c r="A315" s="92" t="str">
        <f>A1</f>
        <v>花蓮縣玉里鎮中城國民小學106學年度第2學期</v>
      </c>
      <c r="B315" s="92"/>
      <c r="C315" s="92"/>
      <c r="D315" s="92"/>
      <c r="E315" s="92"/>
      <c r="F315" s="92" t="s">
        <v>42</v>
      </c>
      <c r="G315" s="92"/>
    </row>
    <row r="316" spans="1:7" ht="9.75" customHeight="1">
      <c r="A316" s="12"/>
      <c r="B316" s="12"/>
      <c r="C316" s="12"/>
      <c r="D316" s="12"/>
      <c r="E316" s="12"/>
      <c r="F316" s="12"/>
      <c r="G316" s="12"/>
    </row>
    <row r="317" spans="1:9" ht="17.25" thickBot="1">
      <c r="A317" s="18" t="str">
        <f>A3</f>
        <v>座號</v>
      </c>
      <c r="B317" s="18" t="str">
        <f aca="true" t="shared" si="56" ref="B317:G317">B3</f>
        <v>姓名</v>
      </c>
      <c r="C317" s="18" t="str">
        <f t="shared" si="56"/>
        <v>國語</v>
      </c>
      <c r="D317" s="18" t="str">
        <f t="shared" si="56"/>
        <v>數學</v>
      </c>
      <c r="E317" s="18" t="str">
        <f t="shared" si="56"/>
        <v>英語</v>
      </c>
      <c r="F317" s="18" t="str">
        <f t="shared" si="56"/>
        <v>總分</v>
      </c>
      <c r="G317" s="18" t="str">
        <f t="shared" si="56"/>
        <v>平均</v>
      </c>
      <c r="H317" s="67"/>
      <c r="I317" s="67"/>
    </row>
    <row r="318" spans="1:7" ht="16.5">
      <c r="A318" s="19">
        <f>'學力檢核成績'!A36</f>
        <v>30</v>
      </c>
      <c r="B318" s="31">
        <f>'學力檢核成績'!B36</f>
        <v>0</v>
      </c>
      <c r="C318" s="19">
        <f>'學力檢核成績'!C36</f>
        <v>0</v>
      </c>
      <c r="D318" s="19">
        <f>'學力檢核成績'!D36</f>
        <v>0</v>
      </c>
      <c r="E318" s="19">
        <f>'學力檢核成績'!E36</f>
        <v>0</v>
      </c>
      <c r="F318" s="19">
        <f>'學力檢核成績'!H36</f>
        <v>0</v>
      </c>
      <c r="G318" s="25">
        <f>'學力檢核成績'!I36</f>
        <v>0</v>
      </c>
    </row>
    <row r="319" spans="2:5" ht="16.5">
      <c r="B319" s="13" t="s">
        <v>16</v>
      </c>
      <c r="C319" s="48" t="e">
        <f>C5</f>
        <v>#DIV/0!</v>
      </c>
      <c r="D319" s="48" t="e">
        <f>D5</f>
        <v>#DIV/0!</v>
      </c>
      <c r="E319" s="48" t="e">
        <f>E5</f>
        <v>#DIV/0!</v>
      </c>
    </row>
    <row r="320" spans="1:5" ht="15.75" customHeight="1">
      <c r="A320" s="93" t="str">
        <f>A6</f>
        <v>90分~100分人數</v>
      </c>
      <c r="B320" s="94"/>
      <c r="C320" s="49">
        <f aca="true" t="shared" si="57" ref="C320:E324">C6</f>
        <v>0</v>
      </c>
      <c r="D320" s="49">
        <f t="shared" si="57"/>
        <v>0</v>
      </c>
      <c r="E320" s="49">
        <f t="shared" si="57"/>
        <v>0</v>
      </c>
    </row>
    <row r="321" spans="1:8" ht="15.75" customHeight="1">
      <c r="A321" s="93" t="str">
        <f>A7</f>
        <v>80分~89分人數</v>
      </c>
      <c r="B321" s="94"/>
      <c r="C321" s="49">
        <f t="shared" si="57"/>
        <v>0</v>
      </c>
      <c r="D321" s="49">
        <f t="shared" si="57"/>
        <v>0</v>
      </c>
      <c r="E321" s="49">
        <f t="shared" si="57"/>
        <v>0</v>
      </c>
      <c r="F321" s="13"/>
      <c r="G321" s="41"/>
      <c r="H321" s="41"/>
    </row>
    <row r="322" spans="1:8" ht="15.75" customHeight="1">
      <c r="A322" s="93" t="str">
        <f>A8</f>
        <v>70分~79分人數</v>
      </c>
      <c r="B322" s="94"/>
      <c r="C322" s="49">
        <f t="shared" si="57"/>
        <v>0</v>
      </c>
      <c r="D322" s="49">
        <f t="shared" si="57"/>
        <v>0</v>
      </c>
      <c r="E322" s="49">
        <f t="shared" si="57"/>
        <v>0</v>
      </c>
      <c r="F322" s="13"/>
      <c r="G322" s="41"/>
      <c r="H322" s="41"/>
    </row>
    <row r="323" spans="1:8" ht="15.75" customHeight="1">
      <c r="A323" s="93" t="str">
        <f>A9</f>
        <v>60分~69分人數</v>
      </c>
      <c r="B323" s="94"/>
      <c r="C323" s="49">
        <f t="shared" si="57"/>
        <v>0</v>
      </c>
      <c r="D323" s="49">
        <f t="shared" si="57"/>
        <v>0</v>
      </c>
      <c r="E323" s="49">
        <f t="shared" si="57"/>
        <v>0</v>
      </c>
      <c r="F323" s="13"/>
      <c r="G323" s="41"/>
      <c r="H323" s="41"/>
    </row>
    <row r="324" spans="1:9" ht="15.75" customHeight="1">
      <c r="A324" s="93" t="str">
        <f>A10</f>
        <v>59分以下人數</v>
      </c>
      <c r="B324" s="94"/>
      <c r="C324" s="49">
        <f t="shared" si="57"/>
        <v>0</v>
      </c>
      <c r="D324" s="49">
        <f t="shared" si="57"/>
        <v>0</v>
      </c>
      <c r="E324" s="49">
        <f t="shared" si="57"/>
        <v>0</v>
      </c>
      <c r="F324" s="13"/>
      <c r="G324" s="13" t="s">
        <v>17</v>
      </c>
      <c r="H324" s="37"/>
      <c r="I324" s="37"/>
    </row>
    <row r="325" spans="1:7" ht="16.5">
      <c r="A325" s="92" t="str">
        <f>A1</f>
        <v>花蓮縣玉里鎮中城國民小學106學年度第2學期</v>
      </c>
      <c r="B325" s="92"/>
      <c r="C325" s="92"/>
      <c r="D325" s="92"/>
      <c r="E325" s="92"/>
      <c r="F325" s="92" t="s">
        <v>42</v>
      </c>
      <c r="G325" s="92"/>
    </row>
    <row r="326" spans="1:7" ht="9.75" customHeight="1">
      <c r="A326" s="12"/>
      <c r="B326" s="12"/>
      <c r="C326" s="12"/>
      <c r="D326" s="12"/>
      <c r="E326" s="12"/>
      <c r="F326" s="12"/>
      <c r="G326" s="12"/>
    </row>
    <row r="327" spans="1:9" ht="17.25" thickBot="1">
      <c r="A327" s="18" t="str">
        <f>A3</f>
        <v>座號</v>
      </c>
      <c r="B327" s="18" t="str">
        <f aca="true" t="shared" si="58" ref="B327:G327">B3</f>
        <v>姓名</v>
      </c>
      <c r="C327" s="18" t="str">
        <f t="shared" si="58"/>
        <v>國語</v>
      </c>
      <c r="D327" s="18" t="str">
        <f t="shared" si="58"/>
        <v>數學</v>
      </c>
      <c r="E327" s="18" t="str">
        <f t="shared" si="58"/>
        <v>英語</v>
      </c>
      <c r="F327" s="18" t="str">
        <f t="shared" si="58"/>
        <v>總分</v>
      </c>
      <c r="G327" s="18" t="str">
        <f t="shared" si="58"/>
        <v>平均</v>
      </c>
      <c r="H327" s="67"/>
      <c r="I327" s="67"/>
    </row>
    <row r="328" spans="1:7" ht="16.5">
      <c r="A328" s="19">
        <f>'學力檢核成績'!A37</f>
        <v>31</v>
      </c>
      <c r="B328" s="31">
        <f>'學力檢核成績'!B37</f>
        <v>0</v>
      </c>
      <c r="C328" s="19">
        <f>'學力檢核成績'!C37</f>
        <v>0</v>
      </c>
      <c r="D328" s="19">
        <f>'學力檢核成績'!D37</f>
        <v>0</v>
      </c>
      <c r="E328" s="19">
        <f>'學力檢核成績'!E37</f>
        <v>0</v>
      </c>
      <c r="F328" s="19">
        <f>'學力檢核成績'!H37</f>
        <v>0</v>
      </c>
      <c r="G328" s="25">
        <f>'學力檢核成績'!I37</f>
        <v>0</v>
      </c>
    </row>
    <row r="329" spans="2:5" ht="16.5">
      <c r="B329" s="13" t="s">
        <v>16</v>
      </c>
      <c r="C329" s="48" t="e">
        <f>C5</f>
        <v>#DIV/0!</v>
      </c>
      <c r="D329" s="48" t="e">
        <f>D5</f>
        <v>#DIV/0!</v>
      </c>
      <c r="E329" s="48" t="e">
        <f>E5</f>
        <v>#DIV/0!</v>
      </c>
    </row>
    <row r="330" spans="1:5" ht="15.75" customHeight="1">
      <c r="A330" s="93" t="str">
        <f>A6</f>
        <v>90分~100分人數</v>
      </c>
      <c r="B330" s="94"/>
      <c r="C330" s="49">
        <f aca="true" t="shared" si="59" ref="C330:E334">C6</f>
        <v>0</v>
      </c>
      <c r="D330" s="49">
        <f t="shared" si="59"/>
        <v>0</v>
      </c>
      <c r="E330" s="49">
        <f t="shared" si="59"/>
        <v>0</v>
      </c>
    </row>
    <row r="331" spans="1:8" ht="15.75" customHeight="1">
      <c r="A331" s="93" t="str">
        <f>A7</f>
        <v>80分~89分人數</v>
      </c>
      <c r="B331" s="94"/>
      <c r="C331" s="49">
        <f t="shared" si="59"/>
        <v>0</v>
      </c>
      <c r="D331" s="49">
        <f t="shared" si="59"/>
        <v>0</v>
      </c>
      <c r="E331" s="49">
        <f t="shared" si="59"/>
        <v>0</v>
      </c>
      <c r="F331" s="13"/>
      <c r="G331" s="41"/>
      <c r="H331" s="41"/>
    </row>
    <row r="332" spans="1:8" ht="15.75" customHeight="1">
      <c r="A332" s="93" t="str">
        <f>A8</f>
        <v>70分~79分人數</v>
      </c>
      <c r="B332" s="94"/>
      <c r="C332" s="49">
        <f t="shared" si="59"/>
        <v>0</v>
      </c>
      <c r="D332" s="49">
        <f t="shared" si="59"/>
        <v>0</v>
      </c>
      <c r="E332" s="49">
        <f t="shared" si="59"/>
        <v>0</v>
      </c>
      <c r="F332" s="13"/>
      <c r="G332" s="41"/>
      <c r="H332" s="41"/>
    </row>
    <row r="333" spans="1:8" ht="15.75" customHeight="1">
      <c r="A333" s="93" t="str">
        <f>A9</f>
        <v>60分~69分人數</v>
      </c>
      <c r="B333" s="94"/>
      <c r="C333" s="49">
        <f t="shared" si="59"/>
        <v>0</v>
      </c>
      <c r="D333" s="49">
        <f t="shared" si="59"/>
        <v>0</v>
      </c>
      <c r="E333" s="49">
        <f t="shared" si="59"/>
        <v>0</v>
      </c>
      <c r="F333" s="13"/>
      <c r="G333" s="41"/>
      <c r="H333" s="41"/>
    </row>
    <row r="334" spans="1:9" ht="15.75" customHeight="1">
      <c r="A334" s="93" t="str">
        <f>A10</f>
        <v>59分以下人數</v>
      </c>
      <c r="B334" s="94"/>
      <c r="C334" s="49">
        <f t="shared" si="59"/>
        <v>0</v>
      </c>
      <c r="D334" s="49">
        <f t="shared" si="59"/>
        <v>0</v>
      </c>
      <c r="E334" s="49">
        <f t="shared" si="59"/>
        <v>0</v>
      </c>
      <c r="F334" s="13"/>
      <c r="G334" s="13" t="s">
        <v>17</v>
      </c>
      <c r="H334" s="37"/>
      <c r="I334" s="37"/>
    </row>
    <row r="336" spans="1:7" ht="16.5">
      <c r="A336" s="92" t="str">
        <f>A1</f>
        <v>花蓮縣玉里鎮中城國民小學106學年度第2學期</v>
      </c>
      <c r="B336" s="92"/>
      <c r="C336" s="92"/>
      <c r="D336" s="92"/>
      <c r="E336" s="92"/>
      <c r="F336" s="92" t="s">
        <v>42</v>
      </c>
      <c r="G336" s="92"/>
    </row>
    <row r="337" spans="1:7" ht="9.75" customHeight="1">
      <c r="A337" s="12"/>
      <c r="B337" s="12"/>
      <c r="C337" s="12"/>
      <c r="D337" s="12"/>
      <c r="E337" s="12"/>
      <c r="F337" s="12"/>
      <c r="G337" s="12"/>
    </row>
    <row r="338" spans="1:9" ht="17.25" thickBot="1">
      <c r="A338" s="18" t="str">
        <f>A3</f>
        <v>座號</v>
      </c>
      <c r="B338" s="18" t="str">
        <f aca="true" t="shared" si="60" ref="B338:G338">B3</f>
        <v>姓名</v>
      </c>
      <c r="C338" s="18" t="str">
        <f t="shared" si="60"/>
        <v>國語</v>
      </c>
      <c r="D338" s="18" t="str">
        <f t="shared" si="60"/>
        <v>數學</v>
      </c>
      <c r="E338" s="18" t="str">
        <f t="shared" si="60"/>
        <v>英語</v>
      </c>
      <c r="F338" s="18" t="str">
        <f t="shared" si="60"/>
        <v>總分</v>
      </c>
      <c r="G338" s="18" t="str">
        <f t="shared" si="60"/>
        <v>平均</v>
      </c>
      <c r="H338" s="67"/>
      <c r="I338" s="67"/>
    </row>
    <row r="339" spans="1:7" ht="16.5">
      <c r="A339" s="19">
        <f>'學力檢核成績'!A38</f>
        <v>32</v>
      </c>
      <c r="B339" s="31">
        <f>'學力檢核成績'!B38</f>
        <v>0</v>
      </c>
      <c r="C339" s="19">
        <f>'學力檢核成績'!C38</f>
        <v>0</v>
      </c>
      <c r="D339" s="19">
        <f>'學力檢核成績'!D38</f>
        <v>0</v>
      </c>
      <c r="E339" s="19">
        <f>'學力檢核成績'!E38</f>
        <v>0</v>
      </c>
      <c r="F339" s="19">
        <f>'學力檢核成績'!H38</f>
        <v>0</v>
      </c>
      <c r="G339" s="25">
        <f>'學力檢核成績'!I38</f>
        <v>0</v>
      </c>
    </row>
    <row r="340" spans="2:5" ht="16.5">
      <c r="B340" s="13" t="s">
        <v>16</v>
      </c>
      <c r="C340" s="48" t="e">
        <f>C5</f>
        <v>#DIV/0!</v>
      </c>
      <c r="D340" s="48" t="e">
        <f>D5</f>
        <v>#DIV/0!</v>
      </c>
      <c r="E340" s="48" t="e">
        <f>E5</f>
        <v>#DIV/0!</v>
      </c>
    </row>
    <row r="341" spans="1:5" ht="15.75" customHeight="1">
      <c r="A341" s="93" t="str">
        <f>A6</f>
        <v>90分~100分人數</v>
      </c>
      <c r="B341" s="94"/>
      <c r="C341" s="49">
        <f aca="true" t="shared" si="61" ref="C341:E345">C6</f>
        <v>0</v>
      </c>
      <c r="D341" s="49">
        <f t="shared" si="61"/>
        <v>0</v>
      </c>
      <c r="E341" s="49">
        <f t="shared" si="61"/>
        <v>0</v>
      </c>
    </row>
    <row r="342" spans="1:8" ht="15.75" customHeight="1">
      <c r="A342" s="93" t="str">
        <f>A7</f>
        <v>80分~89分人數</v>
      </c>
      <c r="B342" s="94"/>
      <c r="C342" s="49">
        <f t="shared" si="61"/>
        <v>0</v>
      </c>
      <c r="D342" s="49">
        <f t="shared" si="61"/>
        <v>0</v>
      </c>
      <c r="E342" s="49">
        <f t="shared" si="61"/>
        <v>0</v>
      </c>
      <c r="F342" s="13"/>
      <c r="G342" s="41"/>
      <c r="H342" s="41"/>
    </row>
    <row r="343" spans="1:8" ht="15.75" customHeight="1">
      <c r="A343" s="93" t="str">
        <f>A8</f>
        <v>70分~79分人數</v>
      </c>
      <c r="B343" s="94"/>
      <c r="C343" s="49">
        <f t="shared" si="61"/>
        <v>0</v>
      </c>
      <c r="D343" s="49">
        <f t="shared" si="61"/>
        <v>0</v>
      </c>
      <c r="E343" s="49">
        <f t="shared" si="61"/>
        <v>0</v>
      </c>
      <c r="F343" s="13"/>
      <c r="G343" s="41"/>
      <c r="H343" s="41"/>
    </row>
    <row r="344" spans="1:8" ht="15.75" customHeight="1">
      <c r="A344" s="93" t="str">
        <f>A9</f>
        <v>60分~69分人數</v>
      </c>
      <c r="B344" s="94"/>
      <c r="C344" s="49">
        <f t="shared" si="61"/>
        <v>0</v>
      </c>
      <c r="D344" s="49">
        <f t="shared" si="61"/>
        <v>0</v>
      </c>
      <c r="E344" s="49">
        <f t="shared" si="61"/>
        <v>0</v>
      </c>
      <c r="F344" s="13"/>
      <c r="G344" s="41"/>
      <c r="H344" s="41"/>
    </row>
    <row r="345" spans="1:9" ht="15.75" customHeight="1">
      <c r="A345" s="93" t="str">
        <f>A10</f>
        <v>59分以下人數</v>
      </c>
      <c r="B345" s="94"/>
      <c r="C345" s="49">
        <f t="shared" si="61"/>
        <v>0</v>
      </c>
      <c r="D345" s="49">
        <f t="shared" si="61"/>
        <v>0</v>
      </c>
      <c r="E345" s="49">
        <f t="shared" si="61"/>
        <v>0</v>
      </c>
      <c r="F345" s="13"/>
      <c r="G345" s="13" t="s">
        <v>17</v>
      </c>
      <c r="H345" s="37"/>
      <c r="I345" s="37"/>
    </row>
    <row r="347" spans="1:7" ht="16.5">
      <c r="A347" s="92" t="str">
        <f>A1</f>
        <v>花蓮縣玉里鎮中城國民小學106學年度第2學期</v>
      </c>
      <c r="B347" s="92"/>
      <c r="C347" s="92"/>
      <c r="D347" s="92"/>
      <c r="E347" s="92"/>
      <c r="F347" s="92" t="s">
        <v>42</v>
      </c>
      <c r="G347" s="92"/>
    </row>
    <row r="348" spans="1:7" ht="9.75" customHeight="1">
      <c r="A348" s="12"/>
      <c r="B348" s="12"/>
      <c r="C348" s="12"/>
      <c r="D348" s="12"/>
      <c r="E348" s="12"/>
      <c r="F348" s="12"/>
      <c r="G348" s="12"/>
    </row>
    <row r="349" spans="1:9" ht="17.25" thickBot="1">
      <c r="A349" s="18" t="str">
        <f>A3</f>
        <v>座號</v>
      </c>
      <c r="B349" s="18" t="str">
        <f aca="true" t="shared" si="62" ref="B349:G349">B3</f>
        <v>姓名</v>
      </c>
      <c r="C349" s="18" t="str">
        <f t="shared" si="62"/>
        <v>國語</v>
      </c>
      <c r="D349" s="18" t="str">
        <f t="shared" si="62"/>
        <v>數學</v>
      </c>
      <c r="E349" s="18" t="str">
        <f t="shared" si="62"/>
        <v>英語</v>
      </c>
      <c r="F349" s="18" t="str">
        <f t="shared" si="62"/>
        <v>總分</v>
      </c>
      <c r="G349" s="18" t="str">
        <f t="shared" si="62"/>
        <v>平均</v>
      </c>
      <c r="H349" s="67"/>
      <c r="I349" s="67"/>
    </row>
    <row r="350" spans="1:7" ht="16.5">
      <c r="A350" s="19">
        <f>'學力檢核成績'!A39</f>
        <v>33</v>
      </c>
      <c r="B350" s="31">
        <f>'學力檢核成績'!B39</f>
        <v>0</v>
      </c>
      <c r="C350" s="19">
        <f>'學力檢核成績'!C39</f>
        <v>0</v>
      </c>
      <c r="D350" s="19">
        <f>'學力檢核成績'!D39</f>
        <v>0</v>
      </c>
      <c r="E350" s="19">
        <f>'學力檢核成績'!E39</f>
        <v>0</v>
      </c>
      <c r="F350" s="19">
        <f>'學力檢核成績'!H39</f>
        <v>0</v>
      </c>
      <c r="G350" s="25">
        <f>'學力檢核成績'!I39</f>
        <v>0</v>
      </c>
    </row>
    <row r="351" spans="2:5" ht="16.5">
      <c r="B351" s="13" t="s">
        <v>16</v>
      </c>
      <c r="C351" s="48" t="e">
        <f>C5</f>
        <v>#DIV/0!</v>
      </c>
      <c r="D351" s="48" t="e">
        <f>D5</f>
        <v>#DIV/0!</v>
      </c>
      <c r="E351" s="48" t="e">
        <f>E5</f>
        <v>#DIV/0!</v>
      </c>
    </row>
    <row r="352" spans="1:5" ht="15.75" customHeight="1">
      <c r="A352" s="93" t="str">
        <f>A6</f>
        <v>90分~100分人數</v>
      </c>
      <c r="B352" s="94"/>
      <c r="C352" s="49">
        <f aca="true" t="shared" si="63" ref="C352:E356">C6</f>
        <v>0</v>
      </c>
      <c r="D352" s="49">
        <f t="shared" si="63"/>
        <v>0</v>
      </c>
      <c r="E352" s="49">
        <f t="shared" si="63"/>
        <v>0</v>
      </c>
    </row>
    <row r="353" spans="1:5" ht="15.75" customHeight="1">
      <c r="A353" s="93" t="str">
        <f>A7</f>
        <v>80分~89分人數</v>
      </c>
      <c r="B353" s="94"/>
      <c r="C353" s="49">
        <f t="shared" si="63"/>
        <v>0</v>
      </c>
      <c r="D353" s="49">
        <f t="shared" si="63"/>
        <v>0</v>
      </c>
      <c r="E353" s="49">
        <f t="shared" si="63"/>
        <v>0</v>
      </c>
    </row>
    <row r="354" spans="1:5" ht="15.75" customHeight="1">
      <c r="A354" s="93" t="str">
        <f>A8</f>
        <v>70分~79分人數</v>
      </c>
      <c r="B354" s="94"/>
      <c r="C354" s="49">
        <f t="shared" si="63"/>
        <v>0</v>
      </c>
      <c r="D354" s="49">
        <f t="shared" si="63"/>
        <v>0</v>
      </c>
      <c r="E354" s="49">
        <f t="shared" si="63"/>
        <v>0</v>
      </c>
    </row>
    <row r="355" spans="1:5" ht="15.75" customHeight="1">
      <c r="A355" s="93" t="str">
        <f>A9</f>
        <v>60分~69分人數</v>
      </c>
      <c r="B355" s="94"/>
      <c r="C355" s="49">
        <f t="shared" si="63"/>
        <v>0</v>
      </c>
      <c r="D355" s="49">
        <f t="shared" si="63"/>
        <v>0</v>
      </c>
      <c r="E355" s="49">
        <f t="shared" si="63"/>
        <v>0</v>
      </c>
    </row>
    <row r="356" spans="1:9" ht="15.75" customHeight="1">
      <c r="A356" s="93" t="str">
        <f>A10</f>
        <v>59分以下人數</v>
      </c>
      <c r="B356" s="94"/>
      <c r="C356" s="49">
        <f t="shared" si="63"/>
        <v>0</v>
      </c>
      <c r="D356" s="49">
        <f t="shared" si="63"/>
        <v>0</v>
      </c>
      <c r="E356" s="49">
        <f t="shared" si="63"/>
        <v>0</v>
      </c>
      <c r="G356" s="13" t="s">
        <v>17</v>
      </c>
      <c r="H356" s="37"/>
      <c r="I356" s="37"/>
    </row>
  </sheetData>
  <mergeCells count="231">
    <mergeCell ref="F88:G88"/>
    <mergeCell ref="F99:G99"/>
    <mergeCell ref="A60:B60"/>
    <mergeCell ref="A6:B6"/>
    <mergeCell ref="A7:B7"/>
    <mergeCell ref="F77:G77"/>
    <mergeCell ref="A169:B169"/>
    <mergeCell ref="A147:B147"/>
    <mergeCell ref="A148:B148"/>
    <mergeCell ref="A149:B149"/>
    <mergeCell ref="A127:B127"/>
    <mergeCell ref="A139:B139"/>
    <mergeCell ref="A138:B138"/>
    <mergeCell ref="A61:B61"/>
    <mergeCell ref="A62:B62"/>
    <mergeCell ref="A63:B63"/>
    <mergeCell ref="A107:B107"/>
    <mergeCell ref="A108:B108"/>
    <mergeCell ref="A97:B97"/>
    <mergeCell ref="A104:B104"/>
    <mergeCell ref="F153:G153"/>
    <mergeCell ref="A128:B128"/>
    <mergeCell ref="A129:B129"/>
    <mergeCell ref="A136:B136"/>
    <mergeCell ref="A162:B162"/>
    <mergeCell ref="A158:B158"/>
    <mergeCell ref="A153:E153"/>
    <mergeCell ref="A163:E163"/>
    <mergeCell ref="A8:B8"/>
    <mergeCell ref="A9:B9"/>
    <mergeCell ref="A10:B10"/>
    <mergeCell ref="A17:B17"/>
    <mergeCell ref="A28:B28"/>
    <mergeCell ref="A29:B29"/>
    <mergeCell ref="A30:B30"/>
    <mergeCell ref="A31:B31"/>
    <mergeCell ref="A32:B32"/>
    <mergeCell ref="A39:B39"/>
    <mergeCell ref="A40:B40"/>
    <mergeCell ref="A41:B41"/>
    <mergeCell ref="A34:E34"/>
    <mergeCell ref="A72:B72"/>
    <mergeCell ref="A73:B73"/>
    <mergeCell ref="A42:B42"/>
    <mergeCell ref="A43:B43"/>
    <mergeCell ref="A50:B50"/>
    <mergeCell ref="A51:B51"/>
    <mergeCell ref="A45:E45"/>
    <mergeCell ref="A52:B52"/>
    <mergeCell ref="A53:B53"/>
    <mergeCell ref="A54:B54"/>
    <mergeCell ref="A116:B116"/>
    <mergeCell ref="A84:B84"/>
    <mergeCell ref="A85:B85"/>
    <mergeCell ref="A86:B86"/>
    <mergeCell ref="A105:B105"/>
    <mergeCell ref="A93:B93"/>
    <mergeCell ref="A94:B94"/>
    <mergeCell ref="A95:B95"/>
    <mergeCell ref="A96:B96"/>
    <mergeCell ref="A106:B106"/>
    <mergeCell ref="A168:B168"/>
    <mergeCell ref="A170:B170"/>
    <mergeCell ref="A140:B140"/>
    <mergeCell ref="A137:B137"/>
    <mergeCell ref="A150:B150"/>
    <mergeCell ref="A151:B151"/>
    <mergeCell ref="A142:E142"/>
    <mergeCell ref="A159:B159"/>
    <mergeCell ref="A160:B160"/>
    <mergeCell ref="A161:B161"/>
    <mergeCell ref="A171:B171"/>
    <mergeCell ref="A172:B172"/>
    <mergeCell ref="A179:B179"/>
    <mergeCell ref="A180:B180"/>
    <mergeCell ref="A174:E174"/>
    <mergeCell ref="A181:B181"/>
    <mergeCell ref="A182:B182"/>
    <mergeCell ref="A183:B183"/>
    <mergeCell ref="A190:B190"/>
    <mergeCell ref="A185:E185"/>
    <mergeCell ref="A191:B191"/>
    <mergeCell ref="A192:B192"/>
    <mergeCell ref="A193:B193"/>
    <mergeCell ref="A194:B194"/>
    <mergeCell ref="A214:B214"/>
    <mergeCell ref="A201:B201"/>
    <mergeCell ref="A202:B202"/>
    <mergeCell ref="A203:B203"/>
    <mergeCell ref="A204:B204"/>
    <mergeCell ref="A233:B233"/>
    <mergeCell ref="A215:B215"/>
    <mergeCell ref="A216:B216"/>
    <mergeCell ref="A222:B222"/>
    <mergeCell ref="A223:B223"/>
    <mergeCell ref="A234:B234"/>
    <mergeCell ref="A235:B235"/>
    <mergeCell ref="A236:B236"/>
    <mergeCell ref="A237:B237"/>
    <mergeCell ref="A259:B259"/>
    <mergeCell ref="A266:B266"/>
    <mergeCell ref="A244:B244"/>
    <mergeCell ref="A256:B256"/>
    <mergeCell ref="A255:B255"/>
    <mergeCell ref="A245:B245"/>
    <mergeCell ref="A246:B246"/>
    <mergeCell ref="A247:B247"/>
    <mergeCell ref="A248:B248"/>
    <mergeCell ref="A276:B276"/>
    <mergeCell ref="A277:B277"/>
    <mergeCell ref="A278:B278"/>
    <mergeCell ref="A279:B279"/>
    <mergeCell ref="A280:B280"/>
    <mergeCell ref="A287:B287"/>
    <mergeCell ref="A288:B288"/>
    <mergeCell ref="A289:B289"/>
    <mergeCell ref="A282:E282"/>
    <mergeCell ref="A290:B290"/>
    <mergeCell ref="A291:B291"/>
    <mergeCell ref="A298:B298"/>
    <mergeCell ref="A299:B299"/>
    <mergeCell ref="A293:E293"/>
    <mergeCell ref="A300:B300"/>
    <mergeCell ref="A301:B301"/>
    <mergeCell ref="A302:B302"/>
    <mergeCell ref="A309:B309"/>
    <mergeCell ref="A304:E304"/>
    <mergeCell ref="A310:B310"/>
    <mergeCell ref="A311:B311"/>
    <mergeCell ref="A312:B312"/>
    <mergeCell ref="A313:B313"/>
    <mergeCell ref="A320:B320"/>
    <mergeCell ref="A321:B321"/>
    <mergeCell ref="A322:B322"/>
    <mergeCell ref="A323:B323"/>
    <mergeCell ref="A334:B334"/>
    <mergeCell ref="A341:B341"/>
    <mergeCell ref="A324:B324"/>
    <mergeCell ref="A330:B330"/>
    <mergeCell ref="A331:B331"/>
    <mergeCell ref="A356:B356"/>
    <mergeCell ref="A352:B352"/>
    <mergeCell ref="A353:B353"/>
    <mergeCell ref="A354:B354"/>
    <mergeCell ref="A355:B355"/>
    <mergeCell ref="F1:G1"/>
    <mergeCell ref="A1:E1"/>
    <mergeCell ref="A12:E12"/>
    <mergeCell ref="A23:E23"/>
    <mergeCell ref="F12:G12"/>
    <mergeCell ref="F23:G23"/>
    <mergeCell ref="A18:B18"/>
    <mergeCell ref="A19:B19"/>
    <mergeCell ref="A20:B20"/>
    <mergeCell ref="A21:B21"/>
    <mergeCell ref="A55:E55"/>
    <mergeCell ref="A66:E66"/>
    <mergeCell ref="A77:E77"/>
    <mergeCell ref="A88:E88"/>
    <mergeCell ref="A74:B74"/>
    <mergeCell ref="A75:B75"/>
    <mergeCell ref="A82:B82"/>
    <mergeCell ref="A83:B83"/>
    <mergeCell ref="A64:B64"/>
    <mergeCell ref="A71:B71"/>
    <mergeCell ref="A99:E99"/>
    <mergeCell ref="A109:E109"/>
    <mergeCell ref="A120:E120"/>
    <mergeCell ref="A131:E131"/>
    <mergeCell ref="A117:B117"/>
    <mergeCell ref="A118:B118"/>
    <mergeCell ref="A125:B125"/>
    <mergeCell ref="A126:B126"/>
    <mergeCell ref="A114:B114"/>
    <mergeCell ref="A115:B115"/>
    <mergeCell ref="A196:E196"/>
    <mergeCell ref="A207:E207"/>
    <mergeCell ref="A217:E217"/>
    <mergeCell ref="A228:E228"/>
    <mergeCell ref="A224:B224"/>
    <mergeCell ref="A225:B225"/>
    <mergeCell ref="A226:B226"/>
    <mergeCell ref="A205:B205"/>
    <mergeCell ref="A212:B212"/>
    <mergeCell ref="A213:B213"/>
    <mergeCell ref="A239:E239"/>
    <mergeCell ref="A250:E250"/>
    <mergeCell ref="A261:E261"/>
    <mergeCell ref="A271:E271"/>
    <mergeCell ref="A267:B267"/>
    <mergeCell ref="A268:B268"/>
    <mergeCell ref="A269:B269"/>
    <mergeCell ref="A270:B270"/>
    <mergeCell ref="A257:B257"/>
    <mergeCell ref="A258:B258"/>
    <mergeCell ref="A315:E315"/>
    <mergeCell ref="A325:E325"/>
    <mergeCell ref="A336:E336"/>
    <mergeCell ref="A347:E347"/>
    <mergeCell ref="A342:B342"/>
    <mergeCell ref="A343:B343"/>
    <mergeCell ref="A344:B344"/>
    <mergeCell ref="A345:B345"/>
    <mergeCell ref="A332:B332"/>
    <mergeCell ref="A333:B333"/>
    <mergeCell ref="F34:G34"/>
    <mergeCell ref="F45:G45"/>
    <mergeCell ref="F55:G55"/>
    <mergeCell ref="F66:G66"/>
    <mergeCell ref="F109:G109"/>
    <mergeCell ref="F120:G120"/>
    <mergeCell ref="F131:G131"/>
    <mergeCell ref="F142:G142"/>
    <mergeCell ref="F163:G163"/>
    <mergeCell ref="F174:G174"/>
    <mergeCell ref="F185:G185"/>
    <mergeCell ref="F196:G196"/>
    <mergeCell ref="F207:G207"/>
    <mergeCell ref="F217:G217"/>
    <mergeCell ref="F228:G228"/>
    <mergeCell ref="F239:G239"/>
    <mergeCell ref="F250:G250"/>
    <mergeCell ref="F261:G261"/>
    <mergeCell ref="F271:G271"/>
    <mergeCell ref="F282:G282"/>
    <mergeCell ref="F336:G336"/>
    <mergeCell ref="F347:G347"/>
    <mergeCell ref="F293:G293"/>
    <mergeCell ref="F304:G304"/>
    <mergeCell ref="F315:G315"/>
    <mergeCell ref="F325:G325"/>
  </mergeCells>
  <printOptions horizontalCentered="1"/>
  <pageMargins left="0.35433070866141736" right="0.35433070866141736" top="0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訓導處b</dc:creator>
  <cp:keywords/>
  <dc:description/>
  <cp:lastModifiedBy>Class</cp:lastModifiedBy>
  <cp:lastPrinted>2018-06-14T06:20:27Z</cp:lastPrinted>
  <dcterms:created xsi:type="dcterms:W3CDTF">2002-10-15T04:17:07Z</dcterms:created>
  <dcterms:modified xsi:type="dcterms:W3CDTF">2018-06-14T06:21:22Z</dcterms:modified>
  <cp:category/>
  <cp:version/>
  <cp:contentType/>
  <cp:contentStatus/>
</cp:coreProperties>
</file>